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ropbox (Personal)\EAHPBA\Congresses\Biennual Congress\Bid Book\"/>
    </mc:Choice>
  </mc:AlternateContent>
  <xr:revisionPtr revIDLastSave="0" documentId="8_{233A8897-FF87-41A4-9BDB-FB801FB78C86}" xr6:coauthVersionLast="40" xr6:coauthVersionMax="40" xr10:uidLastSave="{00000000-0000-0000-0000-000000000000}"/>
  <bookViews>
    <workbookView xWindow="0" yWindow="0" windowWidth="19423" windowHeight="6943" activeTab="2" xr2:uid="{00000000-000D-0000-FFFF-FFFF00000000}"/>
  </bookViews>
  <sheets>
    <sheet name="Notes " sheetId="4" r:id="rId1"/>
    <sheet name="Result " sheetId="3" r:id="rId2"/>
    <sheet name="Income " sheetId="1" r:id="rId3"/>
    <sheet name="Expenditure " sheetId="2" r:id="rId4"/>
  </sheets>
  <definedNames>
    <definedName name="_xlnm.Print_Area" localSheetId="3">'Expenditure '!$A$1:$E$130</definedName>
    <definedName name="_xlnm.Print_Area" localSheetId="0">'Notes '!$A$1:$A$19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2" l="1"/>
  <c r="I52" i="1" l="1"/>
  <c r="H52" i="1"/>
  <c r="G52" i="1"/>
  <c r="D129" i="2" l="1"/>
  <c r="C127" i="2"/>
  <c r="C129" i="2" l="1"/>
  <c r="I48" i="1"/>
  <c r="H48" i="1"/>
  <c r="G48" i="1"/>
  <c r="I41" i="1"/>
  <c r="H41" i="1"/>
  <c r="G41" i="1"/>
  <c r="I3" i="1"/>
  <c r="D2" i="3" s="1"/>
  <c r="D6" i="3" s="1"/>
  <c r="G42" i="1"/>
  <c r="E35" i="1"/>
  <c r="E34" i="1"/>
  <c r="I34" i="1" s="1"/>
  <c r="D35" i="1"/>
  <c r="H35" i="1" s="1"/>
  <c r="D34" i="1"/>
  <c r="H34" i="1" s="1"/>
  <c r="I35" i="1"/>
  <c r="C35" i="1"/>
  <c r="G35" i="1" s="1"/>
  <c r="C34" i="1"/>
  <c r="G34" i="1" s="1"/>
  <c r="I31" i="1"/>
  <c r="I30" i="1"/>
  <c r="I29" i="1"/>
  <c r="I28" i="1"/>
  <c r="H31" i="1"/>
  <c r="H30" i="1"/>
  <c r="H29" i="1"/>
  <c r="H28" i="1"/>
  <c r="G31" i="1"/>
  <c r="G30" i="1"/>
  <c r="G29" i="1"/>
  <c r="G28" i="1"/>
  <c r="I26" i="1"/>
  <c r="I25" i="1"/>
  <c r="I24" i="1"/>
  <c r="I22" i="1"/>
  <c r="I21" i="1"/>
  <c r="I20" i="1"/>
  <c r="I18" i="1"/>
  <c r="I17" i="1"/>
  <c r="I16" i="1"/>
  <c r="I14" i="1"/>
  <c r="I13" i="1"/>
  <c r="I12" i="1"/>
  <c r="I10" i="1"/>
  <c r="I9" i="1"/>
  <c r="I8" i="1"/>
  <c r="I6" i="1"/>
  <c r="I5" i="1"/>
  <c r="I4" i="1"/>
  <c r="H26" i="1"/>
  <c r="H25" i="1"/>
  <c r="H24" i="1"/>
  <c r="H22" i="1"/>
  <c r="H21" i="1"/>
  <c r="H20" i="1"/>
  <c r="H18" i="1"/>
  <c r="H17" i="1"/>
  <c r="H16" i="1"/>
  <c r="H14" i="1"/>
  <c r="H13" i="1"/>
  <c r="H12" i="1"/>
  <c r="H10" i="1"/>
  <c r="H9" i="1"/>
  <c r="H8" i="1"/>
  <c r="H6" i="1"/>
  <c r="H5" i="1"/>
  <c r="H4" i="1"/>
  <c r="G26" i="1"/>
  <c r="G25" i="1"/>
  <c r="G24" i="1"/>
  <c r="G22" i="1"/>
  <c r="G21" i="1"/>
  <c r="G20" i="1"/>
  <c r="G18" i="1"/>
  <c r="G17" i="1"/>
  <c r="G16" i="1"/>
  <c r="G14" i="1"/>
  <c r="G13" i="1"/>
  <c r="G12" i="1"/>
  <c r="G10" i="1"/>
  <c r="G9" i="1"/>
  <c r="G8" i="1"/>
  <c r="G6" i="1"/>
  <c r="G5" i="1"/>
  <c r="G4" i="1"/>
  <c r="I36" i="1" l="1"/>
  <c r="G3" i="1"/>
  <c r="B2" i="3" s="1"/>
  <c r="B6" i="3" s="1"/>
  <c r="G43" i="1"/>
  <c r="G36" i="1"/>
  <c r="C5" i="3"/>
  <c r="B5" i="3"/>
  <c r="D5" i="3"/>
  <c r="I42" i="1"/>
  <c r="I43" i="1" s="1"/>
  <c r="H32" i="1"/>
  <c r="H36" i="1"/>
  <c r="I32" i="1"/>
  <c r="G32" i="1"/>
  <c r="I38" i="1" l="1"/>
  <c r="I54" i="1" s="1"/>
  <c r="D3" i="3" s="1"/>
  <c r="D8" i="3" s="1"/>
  <c r="G38" i="1"/>
  <c r="H38" i="1"/>
  <c r="H3" i="1"/>
  <c r="C2" i="3" s="1"/>
  <c r="C6" i="3" s="1"/>
  <c r="H42" i="1"/>
  <c r="H43" i="1" s="1"/>
  <c r="H54" i="1" l="1"/>
  <c r="C3" i="3" s="1"/>
  <c r="C8" i="3" s="1"/>
  <c r="G54" i="1"/>
  <c r="B3" i="3" s="1"/>
  <c r="B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refer to note about tax on result page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  <author>Michelle</author>
  </authors>
  <commentList>
    <comment ref="E17" authorId="0" shapeId="0" xr:uid="{85EB7A95-A879-4590-8E55-CF86FBE1C6BB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Includes planner and confirmation tool</t>
        </r>
      </text>
    </comment>
    <comment ref="E19" authorId="0" shapeId="0" xr:uid="{84CC50AB-CC80-4062-B5A7-42A725953A93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Includes abstract management, CME/Cert of Attendance, video submissions, reviewing tool and data import</t>
        </r>
      </text>
    </comment>
    <comment ref="C97" authorId="1" shapeId="0" xr:uid="{00000000-0006-0000-0300-000001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Entertainment, AV etc </t>
        </r>
      </text>
    </comment>
    <comment ref="D9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insert formula of drinks and canapes x 60% attendance </t>
        </r>
      </text>
    </comment>
    <comment ref="C100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Venue, entertainment, décor, AV/lighting, transport</t>
        </r>
      </text>
    </comment>
    <comment ref="D10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insert format of catering costs x 30% attendance which matches % in income </t>
        </r>
      </text>
    </comment>
    <comment ref="C10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Insert formual for a fixed cost price based on numbers in income sheet </t>
        </r>
      </text>
    </comment>
    <comment ref="C10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insert fixed cost formula based on number in income page </t>
        </r>
      </text>
    </comment>
  </commentList>
</comments>
</file>

<file path=xl/sharedStrings.xml><?xml version="1.0" encoding="utf-8"?>
<sst xmlns="http://schemas.openxmlformats.org/spreadsheetml/2006/main" count="221" uniqueCount="208">
  <si>
    <t>Delegate Numbers</t>
  </si>
  <si>
    <t>-</t>
  </si>
  <si>
    <t xml:space="preserve">Fee Inc Tax </t>
  </si>
  <si>
    <t xml:space="preserve">Resident / Trainee, Fellow - Deadline 1 </t>
  </si>
  <si>
    <t>Resident / Trainee, Fellow - Deadline 2</t>
  </si>
  <si>
    <t xml:space="preserve">Resident / Trainee, Fellow - Onsite </t>
  </si>
  <si>
    <t xml:space="preserve">REGISTRATION INCOME </t>
  </si>
  <si>
    <t xml:space="preserve">Reg Income Income </t>
  </si>
  <si>
    <t>Allied Heath Professionals - Deadline 1</t>
  </si>
  <si>
    <t>Allied Heath Professionals - Deadline 2</t>
  </si>
  <si>
    <t xml:space="preserve">Allied Heath Professionals - Onsite </t>
  </si>
  <si>
    <t xml:space="preserve">Total Registration Income </t>
  </si>
  <si>
    <t xml:space="preserve">Instructions </t>
  </si>
  <si>
    <t>Notes</t>
  </si>
  <si>
    <t>New Member - Resident, Trainee, Fellow  - Deadline 1</t>
  </si>
  <si>
    <t>New Member - Resident, Trainee, Fellow  - Deadline 2</t>
  </si>
  <si>
    <t xml:space="preserve">New Member - Resident, Trainee, Fellow  - Onsite </t>
  </si>
  <si>
    <t xml:space="preserve">Sponsors - Complimentary </t>
  </si>
  <si>
    <t xml:space="preserve">Numbers calculated on deadline 1 &amp; deadline 2 for conservative budgeting </t>
  </si>
  <si>
    <t>New Member - Deadline 1</t>
  </si>
  <si>
    <t>New Member - Deadline 2</t>
  </si>
  <si>
    <t xml:space="preserve">New Member - Onsite </t>
  </si>
  <si>
    <t xml:space="preserve">Sponsorship Income </t>
  </si>
  <si>
    <t xml:space="preserve">Exhibition Income </t>
  </si>
  <si>
    <t xml:space="preserve">Post Graduate Course (day 1) </t>
  </si>
  <si>
    <t xml:space="preserve">Courses/Non-inclusive social events </t>
  </si>
  <si>
    <t xml:space="preserve">Conference Dinner </t>
  </si>
  <si>
    <t xml:space="preserve">Total Course/Social Event Income </t>
  </si>
  <si>
    <t xml:space="preserve">Insert same amount in all 3 columns </t>
  </si>
  <si>
    <t xml:space="preserve">Industry Income </t>
  </si>
  <si>
    <t xml:space="preserve">Total Industry Income </t>
  </si>
  <si>
    <t xml:space="preserve">Government Funding </t>
  </si>
  <si>
    <t xml:space="preserve">Other Funding </t>
  </si>
  <si>
    <t xml:space="preserve">Total Other Funding </t>
  </si>
  <si>
    <t xml:space="preserve">OVERALL TOTAL INCOME </t>
  </si>
  <si>
    <t xml:space="preserve">Minus Tax </t>
  </si>
  <si>
    <t xml:space="preserve">Total Income </t>
  </si>
  <si>
    <t xml:space="preserve">(deduct local tax on income if applicable) </t>
  </si>
  <si>
    <t xml:space="preserve">Profit </t>
  </si>
  <si>
    <t>TOTAL EXPENDITURE</t>
  </si>
  <si>
    <t>Legal and Audit</t>
  </si>
  <si>
    <t xml:space="preserve">Seed Funding </t>
  </si>
  <si>
    <t>Bank Charges/Credit Cards</t>
  </si>
  <si>
    <t>Insurance</t>
  </si>
  <si>
    <t>Gala Dinner</t>
  </si>
  <si>
    <t>President's Dinner</t>
  </si>
  <si>
    <t>Welcome Reception</t>
  </si>
  <si>
    <t>Opening Ceremony</t>
  </si>
  <si>
    <t>Cyber Café/Wi-fi</t>
  </si>
  <si>
    <t>Drawings and Plans</t>
  </si>
  <si>
    <t>Shell Scheme</t>
  </si>
  <si>
    <t>Gifts for Faculty</t>
  </si>
  <si>
    <t>Local Organising Committee Meetings</t>
  </si>
  <si>
    <t>Website Updates</t>
  </si>
  <si>
    <t>Disbursements/General Post/Fax/Tel</t>
  </si>
  <si>
    <t>Industry Mailings</t>
  </si>
  <si>
    <t>Industry Technical Manual</t>
  </si>
  <si>
    <t>Industry Prospectus</t>
  </si>
  <si>
    <t>Social print</t>
  </si>
  <si>
    <t>List of Participants</t>
  </si>
  <si>
    <t>Letterhead/Miscellaneous Print</t>
  </si>
  <si>
    <t>Pocket Programme Print</t>
  </si>
  <si>
    <t>Technicians</t>
  </si>
  <si>
    <t>Online Programme</t>
  </si>
  <si>
    <t xml:space="preserve">Cloakroom </t>
  </si>
  <si>
    <t xml:space="preserve">Design of corporate image/branding/congress logo </t>
  </si>
  <si>
    <t xml:space="preserve">Printed Abstracts (HPB Journal Supplement) </t>
  </si>
  <si>
    <t xml:space="preserve">Promotion/Marketing (flyers at other meetings, adverts etc) </t>
  </si>
  <si>
    <t xml:space="preserve">Promotional Mailings </t>
  </si>
  <si>
    <t xml:space="preserve">Congress Website Design and Build </t>
  </si>
  <si>
    <t xml:space="preserve">On-site - Local Temporary Staff (Session Halls, pre-reg, speaker preview, ask me, posters etc) </t>
  </si>
  <si>
    <t xml:space="preserve">Carpet </t>
  </si>
  <si>
    <t xml:space="preserve">Complimentary Stand Personnel (included in package) </t>
  </si>
  <si>
    <t xml:space="preserve">Mobile App </t>
  </si>
  <si>
    <t xml:space="preserve">Registration Internet Connection (50mb) </t>
  </si>
  <si>
    <t xml:space="preserve">Venue Hire </t>
  </si>
  <si>
    <t xml:space="preserve">Security </t>
  </si>
  <si>
    <t xml:space="preserve">DELEGATE ITEMS </t>
  </si>
  <si>
    <t>Lanyard</t>
  </si>
  <si>
    <t xml:space="preserve">Congress Satchel </t>
  </si>
  <si>
    <t xml:space="preserve">Pads </t>
  </si>
  <si>
    <t xml:space="preserve">Pens </t>
  </si>
  <si>
    <t xml:space="preserve">ONSITE PERSONNEL </t>
  </si>
  <si>
    <t xml:space="preserve">Awards </t>
  </si>
  <si>
    <t xml:space="preserve">MEETINGS </t>
  </si>
  <si>
    <t xml:space="preserve">Scientific Programme Meeting (usually at venue) </t>
  </si>
  <si>
    <t xml:space="preserve">PCO Meetings </t>
  </si>
  <si>
    <t xml:space="preserve">National Chapter Presidents Breakfast </t>
  </si>
  <si>
    <t xml:space="preserve">Breakfast for around 40 pax </t>
  </si>
  <si>
    <t xml:space="preserve">FIXED COSTS </t>
  </si>
  <si>
    <t xml:space="preserve">VARIABLE COSTS </t>
  </si>
  <si>
    <t xml:space="preserve">Staff catering </t>
  </si>
  <si>
    <t xml:space="preserve">Other Catering (side meetings, speaker room etc) </t>
  </si>
  <si>
    <t xml:space="preserve">Meet the Professor Breakfasts </t>
  </si>
  <si>
    <t xml:space="preserve">If you insert any rows, please ensure formulas are still working </t>
  </si>
  <si>
    <t xml:space="preserve">Please double check all formulas before submitting </t>
  </si>
  <si>
    <t xml:space="preserve">Please fill in the yellow cells </t>
  </si>
  <si>
    <t xml:space="preserve">Photographer </t>
  </si>
  <si>
    <t xml:space="preserve">Water stations </t>
  </si>
  <si>
    <t xml:space="preserve">CONTINGENCY </t>
  </si>
  <si>
    <t xml:space="preserve">2% of Total Expenditure </t>
  </si>
  <si>
    <t xml:space="preserve">PCO Management Fee </t>
  </si>
  <si>
    <t xml:space="preserve">PCO Sponsorship/Exhibition Sales and Management </t>
  </si>
  <si>
    <t xml:space="preserve">Minus Fixed Cost </t>
  </si>
  <si>
    <t xml:space="preserve">Minis Variable Costs </t>
  </si>
  <si>
    <t xml:space="preserve">AV </t>
  </si>
  <si>
    <t>Programme items/instructions/adjudication</t>
  </si>
  <si>
    <t xml:space="preserve">Certificate of Attendance </t>
  </si>
  <si>
    <t xml:space="preserve">Design of promotional items </t>
  </si>
  <si>
    <t xml:space="preserve">NOTES </t>
  </si>
  <si>
    <t xml:space="preserve">VENUE </t>
  </si>
  <si>
    <t>DESIGN/PRINT</t>
  </si>
  <si>
    <t xml:space="preserve">PROMOTION/MARKETING </t>
  </si>
  <si>
    <t xml:space="preserve">COMMUNICATIONS/MAILINGS </t>
  </si>
  <si>
    <t xml:space="preserve">WEBSITE </t>
  </si>
  <si>
    <t xml:space="preserve">ADMINISTRATION </t>
  </si>
  <si>
    <t xml:space="preserve">Online Registration Software </t>
  </si>
  <si>
    <t>Base on number of stands sold on income page.</t>
  </si>
  <si>
    <t xml:space="preserve">SOCIAL EVENTS </t>
  </si>
  <si>
    <t xml:space="preserve">If seed funding is included here, it needs to be in income too </t>
  </si>
  <si>
    <t xml:space="preserve">FINANCE </t>
  </si>
  <si>
    <t xml:space="preserve">FIXED </t>
  </si>
  <si>
    <t xml:space="preserve">VARIABLE </t>
  </si>
  <si>
    <t>Day 1 catering (Morning Coffee, Lunch, Afternoon Coffee) - PG, AH, and Expert Conference</t>
  </si>
  <si>
    <t xml:space="preserve">CATERING </t>
  </si>
  <si>
    <t xml:space="preserve">SOFTWARE/TECHNICAL EQUIPEMENT </t>
  </si>
  <si>
    <t xml:space="preserve">EXHIBITION/SPONSORSHIP </t>
  </si>
  <si>
    <t xml:space="preserve">Sponsorship Items </t>
  </si>
  <si>
    <t xml:space="preserve">Items offered to sponsors which are not already budgeted </t>
  </si>
  <si>
    <t xml:space="preserve">(Don’t include numbers  in delegate variable - include as a fixed cost </t>
  </si>
  <si>
    <t xml:space="preserve">Site visits/travel to meetings </t>
  </si>
  <si>
    <t xml:space="preserve">Morning &amp; Afternoon Teas and Coffees/water (Day 2, 3, 4) </t>
  </si>
  <si>
    <t xml:space="preserve">Name badge </t>
  </si>
  <si>
    <t xml:space="preserve">IHPBA Council Accommodation </t>
  </si>
  <si>
    <t xml:space="preserve">Flights, Accommodation, catering and venue for approx. 10 </t>
  </si>
  <si>
    <t xml:space="preserve">Registration Management Fee (ACS Global) </t>
  </si>
  <si>
    <t xml:space="preserve">Abstract Management Software </t>
  </si>
  <si>
    <t>Base on number of stands sold on income page</t>
  </si>
  <si>
    <t xml:space="preserve">Electrics &amp; Lighting </t>
  </si>
  <si>
    <t xml:space="preserve">Catering for 200-250 Pax, plus venue, transport entertainment, AV) </t>
  </si>
  <si>
    <t xml:space="preserve">Cleaning </t>
  </si>
  <si>
    <t xml:space="preserve">If not inluded in venue contract </t>
  </si>
  <si>
    <t xml:space="preserve">Print 1st Announment - flyer or postcard (save the date) </t>
  </si>
  <si>
    <t xml:space="preserve">Onsite signage: posters, lectern panels, flags, registration desk and stage branding, PowerPoint slides for e-signage.  </t>
  </si>
  <si>
    <t xml:space="preserve">Speaker Expenses   </t>
  </si>
  <si>
    <t xml:space="preserve">Social Media Campaign </t>
  </si>
  <si>
    <t xml:space="preserve">3 x living Legends, hotel, flights (don’t include free registration here as this is acounted for on income sheet) </t>
  </si>
  <si>
    <t xml:space="preserve">Registration Desk Equipment </t>
  </si>
  <si>
    <t xml:space="preserve">AV Equipment (session halls, speaker preview, e-posters and videos) </t>
  </si>
  <si>
    <t xml:space="preserve">Cyber Café Equipment </t>
  </si>
  <si>
    <t xml:space="preserve">Wifi </t>
  </si>
  <si>
    <t xml:space="preserve">We would expect free wifi to be offered in venue contract and this amount to be zero </t>
  </si>
  <si>
    <t>First Aid</t>
  </si>
  <si>
    <t xml:space="preserve">CME costs /accreditation </t>
  </si>
  <si>
    <t xml:space="preserve">SCIENTIFIC PROGRAMME  (excluding technical/software - refer to item 3) </t>
  </si>
  <si>
    <t xml:space="preserve">Council Dinner </t>
  </si>
  <si>
    <t xml:space="preserve">25 Pax at a nice restaurant (doesn’t always talke place but include for now) </t>
  </si>
  <si>
    <t xml:space="preserve">Furniture (Lounge furniture, barleaners etc, reg desk plus furniture ) </t>
  </si>
  <si>
    <t xml:space="preserve">Bulk Distribution/Couriers/Custom </t>
  </si>
  <si>
    <t>Abstract Management Fee (ACS Global)</t>
  </si>
  <si>
    <t xml:space="preserve">Please highlight any additional items which you have inserted which were not included in template  </t>
  </si>
  <si>
    <t>Please ensure local tax rates and any tax exemption rules are taken into considerations and calculations amended accordingly</t>
  </si>
  <si>
    <t xml:space="preserve">ACS Global Staff (New Registration, Accounts, Scientific Programme Manager) </t>
  </si>
  <si>
    <t xml:space="preserve">Scientific Programme Management </t>
  </si>
  <si>
    <t xml:space="preserve">Note:  lunches not usually offered to delegates,  </t>
  </si>
  <si>
    <t xml:space="preserve">Onsite Print Design (final programme, pocket programme, signage etc, Industry Prospectus ) </t>
  </si>
  <si>
    <t>Please note that all costs should be at current pricing</t>
  </si>
  <si>
    <t xml:space="preserve">Please indicate if tax is included or excluded and ensure result  calcualtions are based on correct tax rules </t>
  </si>
  <si>
    <t>ACS Global manage this</t>
  </si>
  <si>
    <t xml:space="preserve">Please refer to notes marked with a red triangle to explain how we would like the costs of non-inclusive events calculated.  </t>
  </si>
  <si>
    <t xml:space="preserve">Please note that there is no printed Final Programme or Call for papers.  </t>
  </si>
  <si>
    <t xml:space="preserve">Income columns GHI have formulas and will calculate the income based on fees and numbers in each category </t>
  </si>
  <si>
    <t xml:space="preserve">E-AHPBA New Members include $235 membership which goes back to E-AHPBA ($75.00 Trainee) </t>
  </si>
  <si>
    <t>Invited speakers only get a complimentary registration</t>
  </si>
  <si>
    <t xml:space="preserve">E-AHPBA Council accommodation is covered by the congress budget - please allow 19 pax x 4 nights </t>
  </si>
  <si>
    <t>ACS Global is E-AHPBA's core contractor for the delivery of scientific programme and registration managements.  Indicative (based on 2018 costs) are highlighted in green and include tax</t>
  </si>
  <si>
    <t>The E-AHPBA leadership and management company time is given freely.  The same is expected of the LOC</t>
  </si>
  <si>
    <t>If you have any questions, please email carol@eahpba.org</t>
  </si>
  <si>
    <t xml:space="preserve">E-AHPBA Biennial Congress Bid Budget - Template </t>
  </si>
  <si>
    <t>EURO €</t>
  </si>
  <si>
    <t xml:space="preserve">E-AHPBA Strategic Partner Sponsor - Sponsorship Sales </t>
  </si>
  <si>
    <t>5% of total</t>
  </si>
  <si>
    <t>PCO to prepare/design, E-AHPBA to send to database</t>
  </si>
  <si>
    <t xml:space="preserve">Previous E-AHPBA Congress (Bilbao 2021) </t>
  </si>
  <si>
    <t xml:space="preserve">IHPBA World Congresses (Melbourne 2022) </t>
  </si>
  <si>
    <t xml:space="preserve">E-AHPBA Council Accommodation </t>
  </si>
  <si>
    <t xml:space="preserve">19 Pax x 4 nights </t>
  </si>
  <si>
    <t>8 Pax x 4 nights</t>
  </si>
  <si>
    <t>25 x 750</t>
  </si>
  <si>
    <t>Poster boards and lighting</t>
  </si>
  <si>
    <t>E-AHPBA Stand</t>
  </si>
  <si>
    <t>Based on 3 abstracts per page x 750 abstracts</t>
  </si>
  <si>
    <t>Based on a team of 5 with Europe flights.  Will be more if Middle East of Africa</t>
  </si>
  <si>
    <t>E-AHPBA / IHPBA Member - Deadline 1</t>
  </si>
  <si>
    <t>E-AHPBA / IHPBA Member - Deadline 2</t>
  </si>
  <si>
    <t xml:space="preserve">E-AHPBA / IHPBA Member - Onsite </t>
  </si>
  <si>
    <t>Non-member - Deadline 1</t>
  </si>
  <si>
    <t>Non-member - Deadline 2</t>
  </si>
  <si>
    <t xml:space="preserve">Non-member - Onsite </t>
  </si>
  <si>
    <t>E-AHPBA Council - Complimentary (should be included in Speakers)</t>
  </si>
  <si>
    <t>Local Organising Committee Complimentary (should be included in Speakers)</t>
  </si>
  <si>
    <t>Speakers - Complimentary (max 150pax)</t>
  </si>
  <si>
    <t xml:space="preserve">Minus Membership Fee Back to E-AHPBA (Full - $235) </t>
  </si>
  <si>
    <t xml:space="preserve">Minus New Membership Fee  (Trainee - $75) </t>
  </si>
  <si>
    <t xml:space="preserve">Total Membership Fees back to E-AHPBA </t>
  </si>
  <si>
    <t xml:space="preserve">Total Registration Income Minus Membership Fees </t>
  </si>
  <si>
    <t>E-AHPBA Costs</t>
  </si>
  <si>
    <t>Includes time invested by the Secretarial Office and Council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</si>
</sst>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.00"/>
    <numFmt numFmtId="165" formatCode="#,##0.00_ ;[Red]\-#,##0.00\ "/>
    <numFmt numFmtId="166" formatCode="0.0"/>
    <numFmt numFmtId="167" formatCode="_ &quot;fr.&quot;\ * #,##0.00_ ;_ &quot;fr.&quot;\ * \-#,##0.00_ ;_ &quot;fr.&quot;\ * &quot;-&quot;??_ ;_ @_ "/>
    <numFmt numFmtId="168" formatCode="[$€-2]\ #,##0.00"/>
  </numFmts>
  <fonts count="23" x14ac:knownFonts="1">
    <font>
      <sz val="10"/>
      <color rgb="FF00000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color rgb="FF36609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A7D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10" borderId="5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164" fontId="3" fillId="0" borderId="0" xfId="0" applyNumberFormat="1" applyFont="1" applyAlignment="1">
      <alignment horizontal="right"/>
    </xf>
    <xf numFmtId="0" fontId="8" fillId="6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0" borderId="1" xfId="0" applyNumberFormat="1" applyFont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/>
    <xf numFmtId="0" fontId="6" fillId="0" borderId="1" xfId="0" applyFont="1" applyBorder="1" applyAlignment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/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/>
    <xf numFmtId="0" fontId="9" fillId="7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9" fillId="5" borderId="1" xfId="0" applyNumberFormat="1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9" fillId="7" borderId="1" xfId="0" applyNumberFormat="1" applyFont="1" applyFill="1" applyBorder="1" applyAlignment="1">
      <alignment horizontal="right"/>
    </xf>
    <xf numFmtId="0" fontId="9" fillId="7" borderId="1" xfId="0" applyFont="1" applyFill="1" applyBorder="1" applyAlignment="1"/>
    <xf numFmtId="0" fontId="9" fillId="7" borderId="1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3" fontId="8" fillId="5" borderId="1" xfId="0" applyNumberFormat="1" applyFont="1" applyFill="1" applyBorder="1" applyAlignment="1"/>
    <xf numFmtId="0" fontId="8" fillId="4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3" fontId="9" fillId="7" borderId="1" xfId="0" applyNumberFormat="1" applyFont="1" applyFill="1" applyBorder="1" applyAlignment="1"/>
    <xf numFmtId="0" fontId="8" fillId="7" borderId="1" xfId="0" applyFont="1" applyFill="1" applyBorder="1" applyAlignment="1">
      <alignment horizontal="left"/>
    </xf>
    <xf numFmtId="164" fontId="8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3" fontId="8" fillId="6" borderId="1" xfId="0" applyNumberFormat="1" applyFont="1" applyFill="1" applyBorder="1" applyAlignment="1"/>
    <xf numFmtId="164" fontId="8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3" fontId="8" fillId="7" borderId="1" xfId="0" applyNumberFormat="1" applyFont="1" applyFill="1" applyBorder="1" applyAlignment="1"/>
    <xf numFmtId="0" fontId="2" fillId="2" borderId="2" xfId="0" applyFont="1" applyFill="1" applyBorder="1" applyAlignment="1"/>
    <xf numFmtId="0" fontId="6" fillId="2" borderId="2" xfId="0" applyFont="1" applyFill="1" applyBorder="1" applyAlignment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9" fillId="7" borderId="1" xfId="0" applyFont="1" applyFill="1" applyBorder="1" applyAlignment="1">
      <alignment horizontal="right"/>
    </xf>
    <xf numFmtId="0" fontId="6" fillId="7" borderId="1" xfId="0" applyFont="1" applyFill="1" applyBorder="1" applyAlignment="1"/>
    <xf numFmtId="0" fontId="12" fillId="9" borderId="3" xfId="0" applyFont="1" applyFill="1" applyBorder="1" applyAlignment="1"/>
    <xf numFmtId="164" fontId="12" fillId="9" borderId="4" xfId="0" applyNumberFormat="1" applyFont="1" applyFill="1" applyBorder="1" applyAlignment="1">
      <alignment horizontal="right"/>
    </xf>
    <xf numFmtId="0" fontId="12" fillId="9" borderId="4" xfId="0" applyFont="1" applyFill="1" applyBorder="1" applyAlignment="1"/>
    <xf numFmtId="3" fontId="12" fillId="9" borderId="4" xfId="0" applyNumberFormat="1" applyFont="1" applyFill="1" applyBorder="1" applyAlignment="1"/>
    <xf numFmtId="3" fontId="12" fillId="9" borderId="2" xfId="0" applyNumberFormat="1" applyFont="1" applyFill="1" applyBorder="1" applyAlignment="1"/>
    <xf numFmtId="0" fontId="13" fillId="0" borderId="0" xfId="0" applyFont="1" applyAlignment="1"/>
    <xf numFmtId="0" fontId="12" fillId="6" borderId="1" xfId="0" applyFont="1" applyFill="1" applyBorder="1" applyAlignment="1"/>
    <xf numFmtId="164" fontId="12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9" fillId="2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0" xfId="0" applyFont="1" applyAlignment="1"/>
    <xf numFmtId="3" fontId="9" fillId="11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/>
    <xf numFmtId="0" fontId="9" fillId="12" borderId="1" xfId="0" applyFont="1" applyFill="1" applyBorder="1" applyAlignment="1"/>
    <xf numFmtId="0" fontId="9" fillId="12" borderId="1" xfId="0" applyFont="1" applyFill="1" applyBorder="1" applyAlignment="1">
      <alignment horizontal="center"/>
    </xf>
    <xf numFmtId="3" fontId="8" fillId="12" borderId="1" xfId="0" applyNumberFormat="1" applyFont="1" applyFill="1" applyBorder="1" applyAlignment="1"/>
    <xf numFmtId="3" fontId="9" fillId="12" borderId="1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0" fontId="19" fillId="0" borderId="1" xfId="0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8" fillId="12" borderId="1" xfId="0" applyFont="1" applyFill="1" applyBorder="1" applyAlignment="1"/>
    <xf numFmtId="0" fontId="20" fillId="12" borderId="1" xfId="0" applyFont="1" applyFill="1" applyBorder="1" applyAlignment="1"/>
    <xf numFmtId="0" fontId="9" fillId="0" borderId="1" xfId="0" applyFont="1" applyFill="1" applyBorder="1" applyAlignment="1"/>
    <xf numFmtId="0" fontId="20" fillId="2" borderId="1" xfId="0" applyFont="1" applyFill="1" applyBorder="1" applyAlignment="1"/>
    <xf numFmtId="0" fontId="20" fillId="7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166" fontId="16" fillId="0" borderId="1" xfId="0" applyNumberFormat="1" applyFont="1" applyFill="1" applyBorder="1" applyAlignment="1"/>
    <xf numFmtId="0" fontId="16" fillId="0" borderId="1" xfId="0" applyFont="1" applyFill="1" applyBorder="1" applyAlignment="1"/>
    <xf numFmtId="0" fontId="9" fillId="11" borderId="1" xfId="0" applyFont="1" applyFill="1" applyBorder="1" applyAlignment="1"/>
    <xf numFmtId="0" fontId="11" fillId="7" borderId="1" xfId="0" applyFont="1" applyFill="1" applyBorder="1" applyAlignment="1"/>
    <xf numFmtId="0" fontId="16" fillId="0" borderId="0" xfId="0" applyFont="1" applyFill="1" applyBorder="1" applyAlignment="1"/>
    <xf numFmtId="3" fontId="20" fillId="11" borderId="1" xfId="0" applyNumberFormat="1" applyFont="1" applyFill="1" applyBorder="1" applyAlignment="1"/>
    <xf numFmtId="3" fontId="20" fillId="2" borderId="1" xfId="0" applyNumberFormat="1" applyFont="1" applyFill="1" applyBorder="1" applyAlignment="1"/>
    <xf numFmtId="0" fontId="20" fillId="11" borderId="1" xfId="0" applyFont="1" applyFill="1" applyBorder="1" applyAlignment="1"/>
    <xf numFmtId="0" fontId="8" fillId="0" borderId="1" xfId="0" applyFont="1" applyFill="1" applyBorder="1" applyAlignment="1"/>
    <xf numFmtId="0" fontId="19" fillId="12" borderId="1" xfId="0" applyFont="1" applyFill="1" applyBorder="1" applyAlignment="1">
      <alignment horizontal="center"/>
    </xf>
    <xf numFmtId="0" fontId="20" fillId="6" borderId="1" xfId="0" applyFont="1" applyFill="1" applyBorder="1" applyAlignment="1"/>
    <xf numFmtId="0" fontId="20" fillId="0" borderId="0" xfId="0" applyFont="1" applyBorder="1" applyAlignment="1"/>
    <xf numFmtId="0" fontId="19" fillId="0" borderId="0" xfId="0" applyFont="1" applyBorder="1" applyAlignment="1"/>
    <xf numFmtId="3" fontId="9" fillId="0" borderId="0" xfId="0" applyNumberFormat="1" applyFont="1" applyBorder="1" applyAlignment="1"/>
    <xf numFmtId="0" fontId="9" fillId="0" borderId="0" xfId="0" applyFont="1" applyBorder="1" applyAlignment="1"/>
    <xf numFmtId="3" fontId="8" fillId="0" borderId="0" xfId="0" applyNumberFormat="1" applyFont="1" applyBorder="1" applyAlignme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Alignment="1"/>
    <xf numFmtId="0" fontId="19" fillId="6" borderId="3" xfId="0" applyFont="1" applyFill="1" applyBorder="1" applyAlignment="1"/>
    <xf numFmtId="3" fontId="19" fillId="6" borderId="4" xfId="0" applyNumberFormat="1" applyFont="1" applyFill="1" applyBorder="1" applyAlignment="1"/>
    <xf numFmtId="3" fontId="19" fillId="6" borderId="2" xfId="0" applyNumberFormat="1" applyFont="1" applyFill="1" applyBorder="1" applyAlignment="1"/>
    <xf numFmtId="2" fontId="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8" fillId="12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left"/>
    </xf>
    <xf numFmtId="165" fontId="9" fillId="13" borderId="1" xfId="0" applyNumberFormat="1" applyFont="1" applyFill="1" applyBorder="1" applyAlignment="1">
      <alignment horizontal="right"/>
    </xf>
    <xf numFmtId="0" fontId="9" fillId="13" borderId="1" xfId="0" applyFont="1" applyFill="1" applyBorder="1" applyAlignment="1"/>
    <xf numFmtId="0" fontId="9" fillId="13" borderId="1" xfId="0" applyFont="1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/>
    <xf numFmtId="4" fontId="20" fillId="2" borderId="1" xfId="0" applyNumberFormat="1" applyFont="1" applyFill="1" applyBorder="1" applyAlignment="1"/>
    <xf numFmtId="4" fontId="20" fillId="7" borderId="1" xfId="0" applyNumberFormat="1" applyFont="1" applyFill="1" applyBorder="1" applyAlignment="1"/>
    <xf numFmtId="0" fontId="19" fillId="0" borderId="0" xfId="0" applyFont="1" applyAlignment="1"/>
    <xf numFmtId="3" fontId="20" fillId="7" borderId="1" xfId="0" applyNumberFormat="1" applyFont="1" applyFill="1" applyBorder="1" applyAlignment="1"/>
    <xf numFmtId="3" fontId="16" fillId="0" borderId="0" xfId="0" applyNumberFormat="1" applyFont="1" applyBorder="1" applyAlignment="1"/>
    <xf numFmtId="3" fontId="19" fillId="0" borderId="0" xfId="0" applyNumberFormat="1" applyFont="1" applyBorder="1" applyAlignment="1"/>
    <xf numFmtId="3" fontId="19" fillId="0" borderId="1" xfId="0" applyNumberFormat="1" applyFont="1" applyBorder="1" applyAlignment="1"/>
    <xf numFmtId="3" fontId="20" fillId="12" borderId="1" xfId="0" applyNumberFormat="1" applyFont="1" applyFill="1" applyBorder="1" applyAlignment="1"/>
    <xf numFmtId="3" fontId="20" fillId="0" borderId="1" xfId="0" applyNumberFormat="1" applyFont="1" applyBorder="1" applyAlignment="1"/>
    <xf numFmtId="3" fontId="9" fillId="2" borderId="1" xfId="0" applyNumberFormat="1" applyFont="1" applyFill="1" applyBorder="1" applyAlignment="1"/>
    <xf numFmtId="3" fontId="19" fillId="12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6" borderId="1" xfId="0" applyNumberFormat="1" applyFont="1" applyFill="1" applyBorder="1" applyAlignment="1">
      <alignment horizontal="right" wrapText="1"/>
    </xf>
    <xf numFmtId="3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/>
    <xf numFmtId="164" fontId="22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20" fillId="0" borderId="0" xfId="0" applyFont="1" applyFill="1" applyAlignment="1"/>
    <xf numFmtId="166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 horizontal="right"/>
    </xf>
    <xf numFmtId="0" fontId="13" fillId="0" borderId="6" xfId="0" applyFont="1" applyBorder="1" applyAlignment="1"/>
    <xf numFmtId="0" fontId="0" fillId="0" borderId="6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7">
    <cellStyle name="Calculation 2" xfId="4" xr:uid="{00000000-0005-0000-0000-000000000000}"/>
    <cellStyle name="Currency 2" xfId="5" xr:uid="{00000000-0005-0000-0000-000001000000}"/>
    <cellStyle name="Currency 3" xfId="2" xr:uid="{00000000-0005-0000-0000-000002000000}"/>
    <cellStyle name="Normal" xfId="0" builtinId="0"/>
    <cellStyle name="Normal 2" xfId="1" xr:uid="{00000000-0005-0000-0000-000004000000}"/>
    <cellStyle name="Percent 2" xfId="6" xr:uid="{00000000-0005-0000-0000-000005000000}"/>
    <cellStyle name="Percent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zoomScaleNormal="100" workbookViewId="0">
      <selection activeCell="A5" sqref="A5"/>
    </sheetView>
  </sheetViews>
  <sheetFormatPr defaultColWidth="9.15234375" defaultRowHeight="14.6" x14ac:dyDescent="0.4"/>
  <cols>
    <col min="1" max="1" width="166.53515625" style="98" customWidth="1"/>
    <col min="2" max="16384" width="9.15234375" style="98"/>
  </cols>
  <sheetData>
    <row r="1" spans="1:1" x14ac:dyDescent="0.4">
      <c r="A1" s="126" t="s">
        <v>12</v>
      </c>
    </row>
    <row r="2" spans="1:1" x14ac:dyDescent="0.4">
      <c r="A2" s="98" t="s">
        <v>96</v>
      </c>
    </row>
    <row r="3" spans="1:1" x14ac:dyDescent="0.4">
      <c r="A3" s="98" t="s">
        <v>161</v>
      </c>
    </row>
    <row r="4" spans="1:1" x14ac:dyDescent="0.4">
      <c r="A4" s="98" t="s">
        <v>171</v>
      </c>
    </row>
    <row r="5" spans="1:1" x14ac:dyDescent="0.4">
      <c r="A5" s="98" t="s">
        <v>94</v>
      </c>
    </row>
    <row r="6" spans="1:1" x14ac:dyDescent="0.4">
      <c r="A6" s="98" t="s">
        <v>95</v>
      </c>
    </row>
    <row r="7" spans="1:1" x14ac:dyDescent="0.4">
      <c r="A7" s="98" t="s">
        <v>160</v>
      </c>
    </row>
    <row r="8" spans="1:1" x14ac:dyDescent="0.4">
      <c r="A8" s="98" t="s">
        <v>169</v>
      </c>
    </row>
    <row r="10" spans="1:1" x14ac:dyDescent="0.4">
      <c r="A10" s="126" t="s">
        <v>13</v>
      </c>
    </row>
    <row r="11" spans="1:1" x14ac:dyDescent="0.4">
      <c r="A11" s="98" t="s">
        <v>166</v>
      </c>
    </row>
    <row r="12" spans="1:1" x14ac:dyDescent="0.4">
      <c r="A12" s="98" t="s">
        <v>172</v>
      </c>
    </row>
    <row r="13" spans="1:1" x14ac:dyDescent="0.4">
      <c r="A13" s="98" t="s">
        <v>18</v>
      </c>
    </row>
    <row r="14" spans="1:1" x14ac:dyDescent="0.4">
      <c r="A14" s="98" t="s">
        <v>173</v>
      </c>
    </row>
    <row r="15" spans="1:1" x14ac:dyDescent="0.4">
      <c r="A15" s="98" t="s">
        <v>174</v>
      </c>
    </row>
    <row r="16" spans="1:1" x14ac:dyDescent="0.4">
      <c r="A16" s="165" t="s">
        <v>175</v>
      </c>
    </row>
    <row r="17" spans="1:1" x14ac:dyDescent="0.4">
      <c r="A17" s="165" t="s">
        <v>176</v>
      </c>
    </row>
    <row r="19" spans="1:1" x14ac:dyDescent="0.4">
      <c r="A19" s="146" t="s">
        <v>177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B8" sqref="B8"/>
    </sheetView>
  </sheetViews>
  <sheetFormatPr defaultRowHeight="14.6" x14ac:dyDescent="0.4"/>
  <cols>
    <col min="1" max="1" width="20.69140625" style="98" bestFit="1" customWidth="1"/>
    <col min="2" max="2" width="11.69140625" style="98" customWidth="1"/>
    <col min="3" max="3" width="12.53515625" style="98" customWidth="1"/>
    <col min="4" max="4" width="13.3046875" style="98" customWidth="1"/>
    <col min="5" max="5" width="58.15234375" bestFit="1" customWidth="1"/>
  </cols>
  <sheetData>
    <row r="1" spans="1:5" x14ac:dyDescent="0.4">
      <c r="B1" s="164" t="s">
        <v>179</v>
      </c>
      <c r="C1" s="164" t="s">
        <v>179</v>
      </c>
      <c r="D1" s="164" t="s">
        <v>179</v>
      </c>
    </row>
    <row r="2" spans="1:5" x14ac:dyDescent="0.4">
      <c r="A2" s="97"/>
      <c r="B2" s="96">
        <f>SUM('Income '!G3)</f>
        <v>600</v>
      </c>
      <c r="C2" s="96">
        <f>SUM('Income '!H3)</f>
        <v>800</v>
      </c>
      <c r="D2" s="96">
        <f>SUM('Income '!I3)</f>
        <v>1000</v>
      </c>
      <c r="E2" s="79"/>
    </row>
    <row r="3" spans="1:5" x14ac:dyDescent="0.4">
      <c r="A3" s="97" t="s">
        <v>36</v>
      </c>
      <c r="B3" s="143">
        <f>SUM('Income '!G54)</f>
        <v>0</v>
      </c>
      <c r="C3" s="143">
        <f>SUM('Income '!H54)</f>
        <v>0</v>
      </c>
      <c r="D3" s="143">
        <f>SUM('Income '!I54)</f>
        <v>0</v>
      </c>
      <c r="E3" s="79"/>
    </row>
    <row r="4" spans="1:5" x14ac:dyDescent="0.4">
      <c r="A4" s="97" t="s">
        <v>35</v>
      </c>
      <c r="B4" s="144"/>
      <c r="C4" s="144"/>
      <c r="D4" s="144"/>
      <c r="E4" s="98" t="s">
        <v>37</v>
      </c>
    </row>
    <row r="5" spans="1:5" x14ac:dyDescent="0.4">
      <c r="A5" s="97" t="s">
        <v>103</v>
      </c>
      <c r="B5" s="145">
        <f>SUM('Expenditure '!C129)</f>
        <v>108864.6</v>
      </c>
      <c r="C5" s="145">
        <f>SUM('Expenditure '!C129)</f>
        <v>108864.6</v>
      </c>
      <c r="D5" s="145">
        <f>SUM('Expenditure '!C129)</f>
        <v>108864.6</v>
      </c>
      <c r="E5" s="169"/>
    </row>
    <row r="6" spans="1:5" x14ac:dyDescent="0.4">
      <c r="A6" s="97" t="s">
        <v>104</v>
      </c>
      <c r="B6" s="145">
        <f>SUM(B2*'Expenditure '!D129)</f>
        <v>21000</v>
      </c>
      <c r="C6" s="145">
        <f>SUM(C2*'Expenditure '!D129)</f>
        <v>28000</v>
      </c>
      <c r="D6" s="145">
        <f>SUM(D2*'Expenditure '!D129)</f>
        <v>35000</v>
      </c>
      <c r="E6" s="170"/>
    </row>
    <row r="8" spans="1:5" x14ac:dyDescent="0.4">
      <c r="A8" s="127" t="s">
        <v>38</v>
      </c>
      <c r="B8" s="128">
        <f>SUM(B3-B4-B5-B6)</f>
        <v>-129864.6</v>
      </c>
      <c r="C8" s="128">
        <f>SUM(C3-C4-C5-C6)</f>
        <v>-136864.6</v>
      </c>
      <c r="D8" s="129">
        <f>SUM(D3-D4-D5-D6)</f>
        <v>-143864.6</v>
      </c>
    </row>
  </sheetData>
  <mergeCells count="1">
    <mergeCell ref="E5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458"/>
  <sheetViews>
    <sheetView tabSelected="1" topLeftCell="A22" zoomScale="80" zoomScaleNormal="80" workbookViewId="0">
      <selection activeCell="C3" sqref="C3"/>
    </sheetView>
  </sheetViews>
  <sheetFormatPr defaultColWidth="14.3828125" defaultRowHeight="15.75" customHeight="1" x14ac:dyDescent="0.35"/>
  <cols>
    <col min="1" max="1" width="65.15234375" style="5" bestFit="1" customWidth="1"/>
    <col min="2" max="2" width="12" style="41" customWidth="1"/>
    <col min="3" max="4" width="7.15234375" style="5" customWidth="1"/>
    <col min="5" max="5" width="6.15234375" style="5" customWidth="1"/>
    <col min="6" max="6" width="1.84375" style="5" customWidth="1"/>
    <col min="7" max="7" width="11.15234375" style="5" customWidth="1"/>
    <col min="8" max="8" width="10.3046875" style="5" bestFit="1" customWidth="1"/>
    <col min="9" max="9" width="11.3046875" style="5" bestFit="1" customWidth="1"/>
    <col min="10" max="16384" width="14.3828125" style="5"/>
  </cols>
  <sheetData>
    <row r="1" spans="1:18" ht="15.75" customHeight="1" x14ac:dyDescent="0.5">
      <c r="A1" s="7" t="s">
        <v>178</v>
      </c>
      <c r="B1" s="15"/>
      <c r="C1" s="14"/>
      <c r="D1" s="3"/>
      <c r="E1" s="2"/>
      <c r="F1" s="2"/>
      <c r="G1" s="1"/>
      <c r="H1" s="4"/>
      <c r="I1" s="4"/>
      <c r="J1" s="4"/>
      <c r="K1" s="3"/>
      <c r="L1" s="3"/>
      <c r="M1" s="3"/>
      <c r="N1" s="3"/>
      <c r="O1" s="3"/>
      <c r="P1" s="3"/>
      <c r="Q1" s="3"/>
      <c r="R1" s="3"/>
    </row>
    <row r="2" spans="1:18" ht="15.75" customHeight="1" x14ac:dyDescent="0.35">
      <c r="A2" s="6"/>
      <c r="B2" s="163" t="s">
        <v>179</v>
      </c>
      <c r="C2" s="173" t="s">
        <v>0</v>
      </c>
      <c r="D2" s="174"/>
      <c r="E2" s="175"/>
      <c r="F2" s="1"/>
      <c r="G2" s="171" t="s">
        <v>7</v>
      </c>
      <c r="H2" s="172"/>
      <c r="I2" s="172"/>
      <c r="J2" s="8"/>
      <c r="K2" s="3"/>
      <c r="L2" s="3"/>
      <c r="M2" s="3"/>
      <c r="N2" s="3"/>
      <c r="O2" s="3"/>
      <c r="P2" s="3"/>
      <c r="Q2" s="3"/>
      <c r="R2" s="3"/>
    </row>
    <row r="3" spans="1:18" ht="14.6" x14ac:dyDescent="0.4">
      <c r="A3" s="48" t="s">
        <v>6</v>
      </c>
      <c r="B3" s="159" t="s">
        <v>2</v>
      </c>
      <c r="C3" s="160">
        <v>600</v>
      </c>
      <c r="D3" s="160">
        <v>800</v>
      </c>
      <c r="E3" s="160">
        <v>1000</v>
      </c>
      <c r="F3" s="161"/>
      <c r="G3" s="162">
        <f>SUM(C3)</f>
        <v>600</v>
      </c>
      <c r="H3" s="162">
        <f>SUM(D3)</f>
        <v>800</v>
      </c>
      <c r="I3" s="162">
        <f>SUM(E3)</f>
        <v>1000</v>
      </c>
      <c r="J3" s="9"/>
      <c r="K3" s="3"/>
      <c r="L3" s="3"/>
      <c r="M3" s="3"/>
      <c r="N3" s="3"/>
      <c r="O3" s="3"/>
      <c r="P3" s="3"/>
      <c r="Q3" s="3"/>
      <c r="R3" s="3"/>
    </row>
    <row r="4" spans="1:18" ht="15.75" customHeight="1" x14ac:dyDescent="0.4">
      <c r="A4" s="17" t="s">
        <v>193</v>
      </c>
      <c r="B4" s="32"/>
      <c r="C4" s="18"/>
      <c r="D4" s="19"/>
      <c r="E4" s="19"/>
      <c r="F4" s="20"/>
      <c r="G4" s="21">
        <f>SUM(B4*C4)</f>
        <v>0</v>
      </c>
      <c r="H4" s="21">
        <f>SUM(B4*D4)</f>
        <v>0</v>
      </c>
      <c r="I4" s="21">
        <f>SUM(B4*E4)</f>
        <v>0</v>
      </c>
      <c r="J4" s="12"/>
      <c r="K4" s="3"/>
      <c r="L4" s="3"/>
      <c r="M4" s="3"/>
      <c r="N4" s="3"/>
      <c r="O4" s="3"/>
      <c r="P4" s="3"/>
      <c r="Q4" s="3"/>
      <c r="R4" s="3"/>
    </row>
    <row r="5" spans="1:18" ht="15.75" customHeight="1" x14ac:dyDescent="0.4">
      <c r="A5" s="17" t="s">
        <v>194</v>
      </c>
      <c r="B5" s="32"/>
      <c r="C5" s="18"/>
      <c r="D5" s="19"/>
      <c r="E5" s="19"/>
      <c r="F5" s="20"/>
      <c r="G5" s="21">
        <f>SUM(B5*C5)</f>
        <v>0</v>
      </c>
      <c r="H5" s="21">
        <f>SUM(B5*D5)</f>
        <v>0</v>
      </c>
      <c r="I5" s="21">
        <f>SUM(B5*E5)</f>
        <v>0</v>
      </c>
      <c r="J5" s="12"/>
      <c r="K5" s="3"/>
      <c r="L5" s="3"/>
      <c r="M5" s="3"/>
      <c r="N5" s="3"/>
      <c r="O5" s="3"/>
      <c r="P5" s="3"/>
      <c r="Q5" s="3"/>
      <c r="R5" s="3"/>
    </row>
    <row r="6" spans="1:18" ht="15.75" customHeight="1" x14ac:dyDescent="0.4">
      <c r="A6" s="17" t="s">
        <v>195</v>
      </c>
      <c r="B6" s="32"/>
      <c r="C6" s="18"/>
      <c r="D6" s="19"/>
      <c r="E6" s="19"/>
      <c r="F6" s="20"/>
      <c r="G6" s="21">
        <f>SUM(B6*C6)</f>
        <v>0</v>
      </c>
      <c r="H6" s="21">
        <f>SUM(B6*D6)</f>
        <v>0</v>
      </c>
      <c r="I6" s="21">
        <f>SUM(B6*E6)</f>
        <v>0</v>
      </c>
      <c r="J6" s="12"/>
      <c r="K6" s="3"/>
      <c r="L6" s="3"/>
      <c r="M6" s="3"/>
      <c r="N6" s="3"/>
      <c r="O6" s="3"/>
      <c r="P6" s="3"/>
      <c r="Q6" s="3"/>
      <c r="R6" s="3"/>
    </row>
    <row r="7" spans="1:18" ht="6.75" customHeight="1" x14ac:dyDescent="0.4">
      <c r="A7" s="17"/>
      <c r="B7" s="33"/>
      <c r="C7" s="18"/>
      <c r="D7" s="19"/>
      <c r="E7" s="19"/>
      <c r="F7" s="20"/>
      <c r="G7" s="21"/>
      <c r="H7" s="21"/>
      <c r="I7" s="21"/>
      <c r="J7" s="12"/>
      <c r="K7" s="3"/>
      <c r="L7" s="3"/>
      <c r="M7" s="3"/>
      <c r="N7" s="3"/>
      <c r="O7" s="3"/>
      <c r="P7" s="3"/>
      <c r="Q7" s="3"/>
      <c r="R7" s="3"/>
    </row>
    <row r="8" spans="1:18" ht="15.75" customHeight="1" x14ac:dyDescent="0.4">
      <c r="A8" s="17" t="s">
        <v>196</v>
      </c>
      <c r="B8" s="32"/>
      <c r="C8" s="18"/>
      <c r="D8" s="19"/>
      <c r="E8" s="19"/>
      <c r="F8" s="20"/>
      <c r="G8" s="21">
        <f>SUM(B8*C8)</f>
        <v>0</v>
      </c>
      <c r="H8" s="21">
        <f>SUM(B8*D8)</f>
        <v>0</v>
      </c>
      <c r="I8" s="21">
        <f>SUM(B8*E8)</f>
        <v>0</v>
      </c>
      <c r="J8" s="12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4">
      <c r="A9" s="17" t="s">
        <v>197</v>
      </c>
      <c r="B9" s="32"/>
      <c r="C9" s="18"/>
      <c r="D9" s="19"/>
      <c r="E9" s="19"/>
      <c r="F9" s="20"/>
      <c r="G9" s="21">
        <f>SUM(B9*C9)</f>
        <v>0</v>
      </c>
      <c r="H9" s="21">
        <f>SUM(B9*D9)</f>
        <v>0</v>
      </c>
      <c r="I9" s="21">
        <f>SUM(B9*E9)</f>
        <v>0</v>
      </c>
      <c r="J9" s="12"/>
      <c r="K9" s="3"/>
      <c r="L9" s="3"/>
      <c r="M9" s="3"/>
      <c r="N9" s="3"/>
      <c r="O9" s="3"/>
      <c r="P9" s="3"/>
      <c r="Q9" s="3"/>
      <c r="R9" s="3"/>
    </row>
    <row r="10" spans="1:18" ht="15.75" customHeight="1" x14ac:dyDescent="0.4">
      <c r="A10" s="17" t="s">
        <v>198</v>
      </c>
      <c r="B10" s="34"/>
      <c r="C10" s="22"/>
      <c r="D10" s="22"/>
      <c r="E10" s="22"/>
      <c r="F10" s="23"/>
      <c r="G10" s="21">
        <f>SUM(B10*C10)</f>
        <v>0</v>
      </c>
      <c r="H10" s="21">
        <f>SUM(B10*D10)</f>
        <v>0</v>
      </c>
      <c r="I10" s="21">
        <f>SUM(B10*E10)</f>
        <v>0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ht="9.75" customHeight="1" x14ac:dyDescent="0.4">
      <c r="A11" s="17"/>
      <c r="B11" s="33"/>
      <c r="C11" s="18"/>
      <c r="D11" s="19"/>
      <c r="E11" s="19"/>
      <c r="F11" s="20"/>
      <c r="G11" s="18"/>
      <c r="H11" s="18"/>
      <c r="I11" s="18"/>
      <c r="J11" s="12"/>
      <c r="K11" s="3"/>
      <c r="L11" s="3"/>
      <c r="M11" s="3"/>
      <c r="N11" s="3"/>
      <c r="O11" s="3"/>
      <c r="P11" s="3"/>
      <c r="Q11" s="3"/>
      <c r="R11" s="3"/>
    </row>
    <row r="12" spans="1:18" ht="12.75" customHeight="1" x14ac:dyDescent="0.4">
      <c r="A12" s="31" t="s">
        <v>19</v>
      </c>
      <c r="B12" s="32"/>
      <c r="C12" s="18"/>
      <c r="D12" s="19"/>
      <c r="E12" s="19"/>
      <c r="F12" s="20"/>
      <c r="G12" s="21">
        <f>SUM(B12*C12)</f>
        <v>0</v>
      </c>
      <c r="H12" s="21">
        <f>SUM(B12*D12)</f>
        <v>0</v>
      </c>
      <c r="I12" s="21">
        <f>SUM(B12*E12)</f>
        <v>0</v>
      </c>
      <c r="J12" s="12"/>
      <c r="K12" s="3"/>
      <c r="L12" s="3"/>
      <c r="M12" s="3"/>
      <c r="N12" s="3"/>
      <c r="O12" s="3"/>
      <c r="P12" s="3"/>
      <c r="Q12" s="3"/>
      <c r="R12" s="3"/>
    </row>
    <row r="13" spans="1:18" ht="15.75" customHeight="1" x14ac:dyDescent="0.4">
      <c r="A13" s="31" t="s">
        <v>20</v>
      </c>
      <c r="B13" s="35"/>
      <c r="C13" s="24"/>
      <c r="D13" s="19"/>
      <c r="E13" s="19"/>
      <c r="F13" s="20"/>
      <c r="G13" s="21">
        <f>SUM(B13*C13)</f>
        <v>0</v>
      </c>
      <c r="H13" s="21">
        <f>SUM(B13*D13)</f>
        <v>0</v>
      </c>
      <c r="I13" s="21">
        <f>SUM(B13*E13)</f>
        <v>0</v>
      </c>
      <c r="J13" s="12"/>
      <c r="K13" s="3"/>
      <c r="L13" s="3"/>
      <c r="M13" s="3"/>
      <c r="N13" s="3"/>
      <c r="O13" s="3"/>
      <c r="P13" s="3"/>
      <c r="Q13" s="3"/>
      <c r="R13" s="3"/>
    </row>
    <row r="14" spans="1:18" ht="14.6" x14ac:dyDescent="0.4">
      <c r="A14" s="31" t="s">
        <v>21</v>
      </c>
      <c r="B14" s="35"/>
      <c r="C14" s="24"/>
      <c r="D14" s="19"/>
      <c r="E14" s="19"/>
      <c r="F14" s="20"/>
      <c r="G14" s="21">
        <f>SUM(B14*C14)</f>
        <v>0</v>
      </c>
      <c r="H14" s="21">
        <f>SUM(B14*D14)</f>
        <v>0</v>
      </c>
      <c r="I14" s="21">
        <f>SUM(B14*E14)</f>
        <v>0</v>
      </c>
      <c r="J14" s="12"/>
      <c r="K14" s="3"/>
      <c r="L14" s="3"/>
      <c r="M14" s="3"/>
      <c r="N14" s="3"/>
      <c r="O14" s="3"/>
      <c r="P14" s="3"/>
      <c r="Q14" s="3"/>
      <c r="R14" s="3"/>
    </row>
    <row r="15" spans="1:18" ht="9.75" customHeight="1" x14ac:dyDescent="0.4">
      <c r="A15" s="24"/>
      <c r="B15" s="36"/>
      <c r="C15" s="24"/>
      <c r="D15" s="19"/>
      <c r="E15" s="19"/>
      <c r="F15" s="20"/>
      <c r="G15" s="18" t="s">
        <v>1</v>
      </c>
      <c r="H15" s="18" t="s">
        <v>1</v>
      </c>
      <c r="I15" s="18" t="s">
        <v>1</v>
      </c>
      <c r="J15" s="12"/>
      <c r="K15" s="3"/>
      <c r="L15" s="3"/>
      <c r="M15" s="3"/>
      <c r="N15" s="3"/>
      <c r="O15" s="3"/>
      <c r="P15" s="3"/>
      <c r="Q15" s="3"/>
      <c r="R15" s="3"/>
    </row>
    <row r="16" spans="1:18" ht="13.5" customHeight="1" x14ac:dyDescent="0.4">
      <c r="A16" s="31" t="s">
        <v>14</v>
      </c>
      <c r="B16" s="34"/>
      <c r="C16" s="18"/>
      <c r="D16" s="19"/>
      <c r="E16" s="19"/>
      <c r="F16" s="25"/>
      <c r="G16" s="21">
        <f>SUM(B16*C16)</f>
        <v>0</v>
      </c>
      <c r="H16" s="21">
        <f>SUM(B16*D16)</f>
        <v>0</v>
      </c>
      <c r="I16" s="21">
        <f>SUM(B16*E16)</f>
        <v>0</v>
      </c>
      <c r="J16" s="12"/>
      <c r="K16" s="3"/>
      <c r="L16" s="3"/>
      <c r="M16" s="3"/>
      <c r="N16" s="3"/>
      <c r="O16" s="3"/>
      <c r="P16" s="3"/>
      <c r="Q16" s="3"/>
      <c r="R16" s="3"/>
    </row>
    <row r="17" spans="1:18" ht="13.5" customHeight="1" x14ac:dyDescent="0.4">
      <c r="A17" s="31" t="s">
        <v>15</v>
      </c>
      <c r="B17" s="34"/>
      <c r="C17" s="18"/>
      <c r="D17" s="19"/>
      <c r="E17" s="19"/>
      <c r="F17" s="25"/>
      <c r="G17" s="21">
        <f>SUM(B17*C17)</f>
        <v>0</v>
      </c>
      <c r="H17" s="21">
        <f>SUM(B17*D17)</f>
        <v>0</v>
      </c>
      <c r="I17" s="21">
        <f>SUM(B17*E17)</f>
        <v>0</v>
      </c>
      <c r="J17" s="12"/>
      <c r="K17" s="3"/>
      <c r="L17" s="3"/>
      <c r="M17" s="3"/>
      <c r="N17" s="3"/>
      <c r="O17" s="3"/>
      <c r="P17" s="3"/>
      <c r="Q17" s="3"/>
      <c r="R17" s="3"/>
    </row>
    <row r="18" spans="1:18" ht="13.5" customHeight="1" x14ac:dyDescent="0.4">
      <c r="A18" s="31" t="s">
        <v>16</v>
      </c>
      <c r="B18" s="34"/>
      <c r="C18" s="18"/>
      <c r="D18" s="19"/>
      <c r="E18" s="19"/>
      <c r="F18" s="25"/>
      <c r="G18" s="21">
        <f>SUM(B18*C18)</f>
        <v>0</v>
      </c>
      <c r="H18" s="21">
        <f>SUM(B18*D18)</f>
        <v>0</v>
      </c>
      <c r="I18" s="21">
        <f>SUM(B18*E18)</f>
        <v>0</v>
      </c>
      <c r="J18" s="12"/>
      <c r="K18" s="3"/>
      <c r="L18" s="3"/>
      <c r="M18" s="3"/>
      <c r="N18" s="3"/>
      <c r="O18" s="3"/>
      <c r="P18" s="3"/>
      <c r="Q18" s="3"/>
      <c r="R18" s="3"/>
    </row>
    <row r="19" spans="1:18" ht="13.5" customHeight="1" x14ac:dyDescent="0.4">
      <c r="A19" s="17"/>
      <c r="B19" s="37"/>
      <c r="C19" s="18"/>
      <c r="D19" s="19"/>
      <c r="E19" s="19"/>
      <c r="F19" s="25"/>
      <c r="G19" s="18"/>
      <c r="H19" s="18"/>
      <c r="I19" s="18"/>
      <c r="J19" s="12"/>
      <c r="K19" s="3"/>
      <c r="L19" s="3"/>
      <c r="M19" s="3"/>
      <c r="N19" s="3"/>
      <c r="O19" s="3"/>
      <c r="P19" s="3"/>
      <c r="Q19" s="3"/>
      <c r="R19" s="3"/>
    </row>
    <row r="20" spans="1:18" ht="13.5" customHeight="1" x14ac:dyDescent="0.4">
      <c r="A20" s="17" t="s">
        <v>3</v>
      </c>
      <c r="B20" s="32"/>
      <c r="C20" s="18"/>
      <c r="D20" s="19"/>
      <c r="E20" s="19"/>
      <c r="F20" s="25"/>
      <c r="G20" s="21">
        <f>SUM(B20*C20)</f>
        <v>0</v>
      </c>
      <c r="H20" s="21">
        <f>SUM(B20*D20)</f>
        <v>0</v>
      </c>
      <c r="I20" s="21">
        <f>SUM(B20*E20)</f>
        <v>0</v>
      </c>
      <c r="J20" s="12"/>
      <c r="K20" s="3"/>
      <c r="L20" s="3"/>
      <c r="M20" s="3"/>
      <c r="N20" s="3"/>
      <c r="O20" s="3"/>
      <c r="P20" s="3"/>
      <c r="Q20" s="3"/>
      <c r="R20" s="3"/>
    </row>
    <row r="21" spans="1:18" ht="13.5" customHeight="1" x14ac:dyDescent="0.4">
      <c r="A21" s="17" t="s">
        <v>4</v>
      </c>
      <c r="B21" s="34"/>
      <c r="C21" s="18"/>
      <c r="D21" s="19"/>
      <c r="E21" s="19"/>
      <c r="F21" s="25"/>
      <c r="G21" s="21">
        <f>SUM(B21*C21)</f>
        <v>0</v>
      </c>
      <c r="H21" s="21">
        <f>SUM(B21*D21)</f>
        <v>0</v>
      </c>
      <c r="I21" s="21">
        <f>SUM(B21*E21)</f>
        <v>0</v>
      </c>
      <c r="J21" s="12"/>
      <c r="K21" s="3"/>
      <c r="L21" s="3"/>
      <c r="M21" s="3"/>
      <c r="N21" s="3"/>
      <c r="O21" s="3"/>
      <c r="P21" s="3"/>
      <c r="Q21" s="3"/>
      <c r="R21" s="3"/>
    </row>
    <row r="22" spans="1:18" ht="13.5" customHeight="1" x14ac:dyDescent="0.4">
      <c r="A22" s="17" t="s">
        <v>5</v>
      </c>
      <c r="B22" s="32"/>
      <c r="C22" s="18"/>
      <c r="D22" s="19"/>
      <c r="E22" s="19"/>
      <c r="F22" s="25"/>
      <c r="G22" s="21">
        <f>SUM(B22*C22)</f>
        <v>0</v>
      </c>
      <c r="H22" s="21">
        <f>SUM(B22*D22)</f>
        <v>0</v>
      </c>
      <c r="I22" s="21">
        <f>SUM(B22*E22)</f>
        <v>0</v>
      </c>
      <c r="J22" s="12"/>
      <c r="K22" s="3"/>
      <c r="L22" s="3"/>
      <c r="M22" s="3"/>
      <c r="N22" s="3"/>
      <c r="O22" s="3"/>
      <c r="P22" s="3"/>
      <c r="Q22" s="3"/>
      <c r="R22" s="3"/>
    </row>
    <row r="23" spans="1:18" ht="9.75" customHeight="1" x14ac:dyDescent="0.4">
      <c r="A23" s="17"/>
      <c r="B23" s="37"/>
      <c r="C23" s="18"/>
      <c r="D23" s="19"/>
      <c r="E23" s="19"/>
      <c r="F23" s="25"/>
      <c r="G23" s="18"/>
      <c r="H23" s="18"/>
      <c r="I23" s="18"/>
      <c r="J23" s="12"/>
      <c r="K23" s="3"/>
      <c r="L23" s="3"/>
      <c r="M23" s="3"/>
      <c r="N23" s="3"/>
      <c r="O23" s="3"/>
      <c r="P23" s="3"/>
      <c r="Q23" s="3"/>
      <c r="R23" s="3"/>
    </row>
    <row r="24" spans="1:18" ht="14.6" x14ac:dyDescent="0.4">
      <c r="A24" s="17" t="s">
        <v>8</v>
      </c>
      <c r="B24" s="32"/>
      <c r="C24" s="18"/>
      <c r="D24" s="19"/>
      <c r="E24" s="19"/>
      <c r="F24" s="25"/>
      <c r="G24" s="21">
        <f>SUM(B24*C24)</f>
        <v>0</v>
      </c>
      <c r="H24" s="21">
        <f>SUM(B24*D24)</f>
        <v>0</v>
      </c>
      <c r="I24" s="21">
        <f>SUM(B24*E24)</f>
        <v>0</v>
      </c>
      <c r="J24" s="12"/>
      <c r="K24" s="3"/>
      <c r="L24" s="3"/>
      <c r="M24" s="3"/>
      <c r="N24" s="3"/>
      <c r="O24" s="3"/>
      <c r="P24" s="3"/>
      <c r="Q24" s="3"/>
      <c r="R24" s="3"/>
    </row>
    <row r="25" spans="1:18" ht="14.6" x14ac:dyDescent="0.4">
      <c r="A25" s="17" t="s">
        <v>9</v>
      </c>
      <c r="B25" s="32"/>
      <c r="C25" s="18"/>
      <c r="D25" s="19"/>
      <c r="E25" s="19"/>
      <c r="F25" s="25"/>
      <c r="G25" s="21">
        <f>SUM(B25*C25)</f>
        <v>0</v>
      </c>
      <c r="H25" s="21">
        <f>SUM(B25*D25)</f>
        <v>0</v>
      </c>
      <c r="I25" s="21">
        <f>SUM(B25*E25)</f>
        <v>0</v>
      </c>
      <c r="J25" s="12"/>
      <c r="K25" s="3"/>
      <c r="L25" s="3"/>
      <c r="M25" s="3"/>
      <c r="N25" s="3"/>
      <c r="O25" s="3"/>
      <c r="P25" s="3"/>
      <c r="Q25" s="3"/>
      <c r="R25" s="3"/>
    </row>
    <row r="26" spans="1:18" ht="14.6" x14ac:dyDescent="0.4">
      <c r="A26" s="17" t="s">
        <v>10</v>
      </c>
      <c r="B26" s="32"/>
      <c r="C26" s="18"/>
      <c r="D26" s="19"/>
      <c r="E26" s="19"/>
      <c r="F26" s="25"/>
      <c r="G26" s="21">
        <f>SUM(B26*C26)</f>
        <v>0</v>
      </c>
      <c r="H26" s="21">
        <f>SUM(B26*D26)</f>
        <v>0</v>
      </c>
      <c r="I26" s="21">
        <f>SUM(B26*E26)</f>
        <v>0</v>
      </c>
      <c r="J26" s="12"/>
      <c r="K26" s="3"/>
      <c r="L26" s="3"/>
      <c r="M26" s="3"/>
      <c r="N26" s="3"/>
      <c r="O26" s="3"/>
      <c r="P26" s="3"/>
      <c r="Q26" s="3"/>
      <c r="R26" s="3"/>
    </row>
    <row r="27" spans="1:18" ht="9" customHeight="1" x14ac:dyDescent="0.4">
      <c r="A27" s="26"/>
      <c r="B27" s="38"/>
      <c r="C27" s="27"/>
      <c r="D27" s="25"/>
      <c r="E27" s="25"/>
      <c r="F27" s="25"/>
      <c r="G27" s="27"/>
      <c r="H27" s="27"/>
      <c r="I27" s="27"/>
      <c r="J27" s="12"/>
      <c r="K27" s="3"/>
      <c r="L27" s="3"/>
      <c r="M27" s="3"/>
      <c r="N27" s="3"/>
      <c r="O27" s="3"/>
      <c r="P27" s="3"/>
      <c r="Q27" s="3"/>
      <c r="R27" s="3"/>
    </row>
    <row r="28" spans="1:18" ht="14.6" x14ac:dyDescent="0.4">
      <c r="A28" s="17" t="s">
        <v>201</v>
      </c>
      <c r="B28" s="168">
        <v>0</v>
      </c>
      <c r="C28" s="18">
        <v>121</v>
      </c>
      <c r="D28" s="19">
        <v>121</v>
      </c>
      <c r="E28" s="19">
        <v>121</v>
      </c>
      <c r="F28" s="25"/>
      <c r="G28" s="21">
        <f>SUM(B28*C28)</f>
        <v>0</v>
      </c>
      <c r="H28" s="21">
        <f>SUM(B28*D28)</f>
        <v>0</v>
      </c>
      <c r="I28" s="21">
        <f>SUM(B28*E28)</f>
        <v>0</v>
      </c>
      <c r="J28" s="12"/>
      <c r="K28" s="3"/>
      <c r="L28" s="3"/>
      <c r="M28" s="3"/>
      <c r="N28" s="3"/>
      <c r="O28" s="3"/>
      <c r="P28" s="3"/>
      <c r="Q28" s="3"/>
      <c r="R28" s="3"/>
    </row>
    <row r="29" spans="1:18" ht="14.6" x14ac:dyDescent="0.4">
      <c r="A29" s="17" t="s">
        <v>199</v>
      </c>
      <c r="B29" s="168">
        <v>0</v>
      </c>
      <c r="C29" s="18">
        <v>19</v>
      </c>
      <c r="D29" s="19">
        <v>19</v>
      </c>
      <c r="E29" s="19">
        <v>19</v>
      </c>
      <c r="F29" s="25"/>
      <c r="G29" s="21">
        <f>SUM(B29*C29)</f>
        <v>0</v>
      </c>
      <c r="H29" s="21">
        <f>SUM(B29*D29)</f>
        <v>0</v>
      </c>
      <c r="I29" s="21">
        <f>SUM(B29*E29)</f>
        <v>0</v>
      </c>
      <c r="J29" s="12"/>
      <c r="K29" s="3"/>
      <c r="L29" s="3"/>
      <c r="M29" s="3"/>
      <c r="N29" s="3"/>
      <c r="O29" s="3"/>
      <c r="P29" s="3"/>
      <c r="Q29" s="3"/>
      <c r="R29" s="3"/>
    </row>
    <row r="30" spans="1:18" ht="14.6" x14ac:dyDescent="0.4">
      <c r="A30" s="17" t="s">
        <v>200</v>
      </c>
      <c r="B30" s="168">
        <v>0</v>
      </c>
      <c r="C30" s="18">
        <v>10</v>
      </c>
      <c r="D30" s="19">
        <v>10</v>
      </c>
      <c r="E30" s="19">
        <v>10</v>
      </c>
      <c r="F30" s="25"/>
      <c r="G30" s="21">
        <f>SUM(B30*C30)</f>
        <v>0</v>
      </c>
      <c r="H30" s="21">
        <f>SUM(B30*D30)</f>
        <v>0</v>
      </c>
      <c r="I30" s="21">
        <f>SUM(B30*E30)</f>
        <v>0</v>
      </c>
      <c r="J30" s="12"/>
      <c r="K30" s="3"/>
      <c r="L30" s="3"/>
      <c r="M30" s="3"/>
      <c r="N30" s="3"/>
      <c r="O30" s="3"/>
      <c r="P30" s="3"/>
      <c r="Q30" s="3"/>
      <c r="R30" s="3"/>
    </row>
    <row r="31" spans="1:18" ht="14.6" x14ac:dyDescent="0.4">
      <c r="A31" s="17" t="s">
        <v>17</v>
      </c>
      <c r="B31" s="168">
        <v>0</v>
      </c>
      <c r="C31" s="18">
        <v>20</v>
      </c>
      <c r="D31" s="19">
        <v>20</v>
      </c>
      <c r="E31" s="19">
        <v>20</v>
      </c>
      <c r="F31" s="25"/>
      <c r="G31" s="21">
        <f>SUM(B31*C31)</f>
        <v>0</v>
      </c>
      <c r="H31" s="21">
        <f>SUM(B31*D31)</f>
        <v>0</v>
      </c>
      <c r="I31" s="21">
        <f>SUM(B31*E31)</f>
        <v>0</v>
      </c>
      <c r="J31" s="12"/>
      <c r="K31" s="3"/>
      <c r="L31" s="3"/>
      <c r="M31" s="3"/>
      <c r="N31" s="3"/>
      <c r="O31" s="3"/>
      <c r="P31" s="3"/>
      <c r="Q31" s="3"/>
      <c r="R31" s="3"/>
    </row>
    <row r="32" spans="1:18" ht="15.75" customHeight="1" x14ac:dyDescent="0.4">
      <c r="A32" s="26" t="s">
        <v>11</v>
      </c>
      <c r="B32" s="38"/>
      <c r="C32" s="27"/>
      <c r="D32" s="25"/>
      <c r="E32" s="25"/>
      <c r="F32" s="25"/>
      <c r="G32" s="47">
        <f>SUM(G4:G31)</f>
        <v>0</v>
      </c>
      <c r="H32" s="47">
        <f>SUM(H4:H31)</f>
        <v>0</v>
      </c>
      <c r="I32" s="47">
        <f>SUM(I4:I31)</f>
        <v>0</v>
      </c>
      <c r="J32" s="12"/>
      <c r="K32" s="3"/>
      <c r="L32" s="3"/>
      <c r="M32" s="3"/>
      <c r="N32" s="3"/>
      <c r="O32" s="3"/>
      <c r="P32" s="3"/>
      <c r="Q32" s="3"/>
      <c r="R32" s="3"/>
    </row>
    <row r="33" spans="1:18" ht="12" customHeight="1" x14ac:dyDescent="0.4">
      <c r="A33" s="30"/>
      <c r="B33" s="43"/>
      <c r="C33" s="44"/>
      <c r="D33" s="45"/>
      <c r="E33" s="45"/>
      <c r="F33" s="25"/>
      <c r="G33" s="44"/>
      <c r="H33" s="44"/>
      <c r="I33" s="44"/>
      <c r="J33" s="12"/>
      <c r="K33" s="3"/>
      <c r="L33" s="3"/>
      <c r="M33" s="3"/>
      <c r="N33" s="3"/>
      <c r="O33" s="3"/>
      <c r="P33" s="3"/>
      <c r="Q33" s="3"/>
      <c r="R33" s="3"/>
    </row>
    <row r="34" spans="1:18" ht="14.6" x14ac:dyDescent="0.4">
      <c r="A34" s="31" t="s">
        <v>202</v>
      </c>
      <c r="B34" s="46">
        <v>205</v>
      </c>
      <c r="C34" s="18">
        <f>SUM(C12:C14)</f>
        <v>0</v>
      </c>
      <c r="D34" s="19">
        <f>SUM(D12:D14)</f>
        <v>0</v>
      </c>
      <c r="E34" s="19">
        <f>SUM(E12:E14)</f>
        <v>0</v>
      </c>
      <c r="F34" s="25"/>
      <c r="G34" s="46">
        <f>SUM(B34*C34)</f>
        <v>0</v>
      </c>
      <c r="H34" s="46">
        <f>SUM(B34*D34)</f>
        <v>0</v>
      </c>
      <c r="I34" s="46">
        <f>SUM(B34*E34)</f>
        <v>0</v>
      </c>
      <c r="J34" s="12"/>
      <c r="K34" s="3"/>
      <c r="L34" s="3"/>
      <c r="M34" s="3"/>
      <c r="N34" s="3"/>
      <c r="O34" s="3"/>
      <c r="P34" s="3"/>
      <c r="Q34" s="3"/>
      <c r="R34" s="3"/>
    </row>
    <row r="35" spans="1:18" ht="14.6" x14ac:dyDescent="0.4">
      <c r="A35" s="31" t="s">
        <v>203</v>
      </c>
      <c r="B35" s="46">
        <v>66</v>
      </c>
      <c r="C35" s="18">
        <f>SUM(C16:C18)</f>
        <v>0</v>
      </c>
      <c r="D35" s="19">
        <f>SUM(D16:D18)</f>
        <v>0</v>
      </c>
      <c r="E35" s="19">
        <f>SUM(E16:E18)</f>
        <v>0</v>
      </c>
      <c r="F35" s="25"/>
      <c r="G35" s="46">
        <f>SUM(B35*C35)</f>
        <v>0</v>
      </c>
      <c r="H35" s="46">
        <f>SUM(B35*D35)</f>
        <v>0</v>
      </c>
      <c r="I35" s="46">
        <f>SUM(B35*E35)</f>
        <v>0</v>
      </c>
      <c r="J35" s="12"/>
      <c r="K35" s="3"/>
      <c r="L35" s="3"/>
      <c r="M35" s="3"/>
      <c r="N35" s="3"/>
      <c r="O35" s="3"/>
      <c r="P35" s="3"/>
      <c r="Q35" s="3"/>
      <c r="R35" s="3"/>
    </row>
    <row r="36" spans="1:18" s="87" customFormat="1" ht="14.6" x14ac:dyDescent="0.4">
      <c r="A36" s="138" t="s">
        <v>204</v>
      </c>
      <c r="B36" s="139"/>
      <c r="C36" s="140"/>
      <c r="D36" s="141"/>
      <c r="E36" s="141"/>
      <c r="F36" s="141"/>
      <c r="G36" s="139">
        <f>SUM(G34:G35)</f>
        <v>0</v>
      </c>
      <c r="H36" s="139">
        <f>SUM(H34:H35)</f>
        <v>0</v>
      </c>
      <c r="I36" s="139">
        <f>SUM(I34:I35)</f>
        <v>0</v>
      </c>
      <c r="J36" s="12"/>
      <c r="K36" s="3"/>
      <c r="L36" s="3"/>
      <c r="M36" s="3"/>
      <c r="N36" s="3"/>
      <c r="O36" s="3"/>
      <c r="P36" s="3"/>
      <c r="Q36" s="3"/>
      <c r="R36" s="3"/>
    </row>
    <row r="37" spans="1:18" s="87" customFormat="1" ht="14.6" x14ac:dyDescent="0.4">
      <c r="A37" s="30"/>
      <c r="B37" s="142"/>
      <c r="C37" s="44"/>
      <c r="D37" s="45"/>
      <c r="E37" s="45"/>
      <c r="F37" s="45"/>
      <c r="G37" s="142"/>
      <c r="H37" s="142"/>
      <c r="I37" s="142"/>
      <c r="J37" s="12"/>
      <c r="K37" s="3"/>
      <c r="L37" s="3"/>
      <c r="M37" s="3"/>
      <c r="N37" s="3"/>
      <c r="O37" s="3"/>
      <c r="P37" s="3"/>
      <c r="Q37" s="3"/>
      <c r="R37" s="3"/>
    </row>
    <row r="38" spans="1:18" ht="14.6" x14ac:dyDescent="0.4">
      <c r="A38" s="16" t="s">
        <v>205</v>
      </c>
      <c r="B38" s="54"/>
      <c r="C38" s="55"/>
      <c r="D38" s="56"/>
      <c r="E38" s="56"/>
      <c r="F38" s="82"/>
      <c r="G38" s="57">
        <f>SUM(G32-G36)</f>
        <v>0</v>
      </c>
      <c r="H38" s="57">
        <f>SUM(H32-H36)</f>
        <v>0</v>
      </c>
      <c r="I38" s="57">
        <f>SUM(I32-I36)</f>
        <v>0</v>
      </c>
      <c r="J38" s="12"/>
      <c r="K38" s="3"/>
      <c r="L38" s="3"/>
      <c r="M38" s="3"/>
      <c r="N38" s="3"/>
      <c r="O38" s="3"/>
      <c r="P38" s="3"/>
      <c r="Q38" s="3"/>
      <c r="R38" s="3"/>
    </row>
    <row r="39" spans="1:18" ht="8.25" customHeight="1" x14ac:dyDescent="0.4">
      <c r="A39" s="53"/>
      <c r="B39" s="58"/>
      <c r="C39" s="59"/>
      <c r="D39" s="60"/>
      <c r="E39" s="60"/>
      <c r="F39" s="82"/>
      <c r="G39" s="61"/>
      <c r="H39" s="61"/>
      <c r="I39" s="61"/>
      <c r="J39" s="12"/>
      <c r="K39" s="3"/>
      <c r="L39" s="3"/>
      <c r="M39" s="3"/>
      <c r="N39" s="3"/>
      <c r="O39" s="3"/>
      <c r="P39" s="3"/>
      <c r="Q39" s="3"/>
      <c r="R39" s="3"/>
    </row>
    <row r="40" spans="1:18" ht="17.25" customHeight="1" x14ac:dyDescent="0.4">
      <c r="A40" s="53" t="s">
        <v>25</v>
      </c>
      <c r="B40" s="43"/>
      <c r="C40" s="44"/>
      <c r="D40" s="45"/>
      <c r="E40" s="45"/>
      <c r="F40" s="25"/>
      <c r="G40" s="52"/>
      <c r="H40" s="52"/>
      <c r="I40" s="52"/>
      <c r="J40" s="12"/>
      <c r="K40" s="3"/>
      <c r="L40" s="3"/>
      <c r="M40" s="3"/>
      <c r="N40" s="3"/>
      <c r="O40" s="3"/>
      <c r="P40" s="3"/>
      <c r="Q40" s="3"/>
      <c r="R40" s="3"/>
    </row>
    <row r="41" spans="1:18" ht="14.6" x14ac:dyDescent="0.4">
      <c r="A41" s="30" t="s">
        <v>24</v>
      </c>
      <c r="B41" s="32"/>
      <c r="C41" s="72"/>
      <c r="D41" s="72"/>
      <c r="E41" s="72"/>
      <c r="F41" s="25"/>
      <c r="G41" s="52">
        <f>SUM(B41*C41)</f>
        <v>0</v>
      </c>
      <c r="H41" s="52">
        <f>SUM(B41*D41)</f>
        <v>0</v>
      </c>
      <c r="I41" s="52">
        <f>SUM(B41*E41)</f>
        <v>0</v>
      </c>
      <c r="J41" s="12" t="s">
        <v>129</v>
      </c>
      <c r="K41" s="3"/>
      <c r="L41" s="3"/>
      <c r="M41" s="3"/>
      <c r="N41" s="3"/>
      <c r="O41" s="3"/>
      <c r="P41" s="3"/>
      <c r="Q41" s="3"/>
      <c r="R41" s="3"/>
    </row>
    <row r="42" spans="1:18" ht="14.6" x14ac:dyDescent="0.4">
      <c r="A42" s="30" t="s">
        <v>26</v>
      </c>
      <c r="B42" s="32"/>
      <c r="C42" s="72"/>
      <c r="D42" s="72"/>
      <c r="E42" s="72"/>
      <c r="F42" s="25"/>
      <c r="G42" s="52">
        <f t="shared" ref="G42" si="0">SUM(B42*C42)</f>
        <v>0</v>
      </c>
      <c r="H42" s="52">
        <f t="shared" ref="H42" si="1">SUM(B42*D42)</f>
        <v>0</v>
      </c>
      <c r="I42" s="52">
        <f t="shared" ref="I42" si="2">SUM(B42*E42)</f>
        <v>0</v>
      </c>
      <c r="J42" s="12"/>
      <c r="K42" s="3"/>
      <c r="L42" s="3"/>
      <c r="M42" s="3"/>
      <c r="N42" s="3"/>
      <c r="O42" s="3"/>
      <c r="P42" s="3"/>
      <c r="Q42" s="3"/>
      <c r="R42" s="3"/>
    </row>
    <row r="43" spans="1:18" ht="14.6" x14ac:dyDescent="0.4">
      <c r="A43" s="16" t="s">
        <v>27</v>
      </c>
      <c r="B43" s="39"/>
      <c r="C43" s="29"/>
      <c r="D43" s="29"/>
      <c r="E43" s="29"/>
      <c r="F43" s="25"/>
      <c r="G43" s="57">
        <f>SUM(G41:G42)</f>
        <v>0</v>
      </c>
      <c r="H43" s="57">
        <f>SUM(H41:H42)</f>
        <v>0</v>
      </c>
      <c r="I43" s="57">
        <f>SUM(I41:I42)</f>
        <v>0</v>
      </c>
      <c r="J43" s="12"/>
      <c r="K43" s="3"/>
      <c r="L43" s="3"/>
      <c r="M43" s="3"/>
      <c r="N43" s="3"/>
      <c r="O43" s="3"/>
      <c r="P43" s="3"/>
      <c r="Q43" s="3"/>
      <c r="R43" s="3"/>
    </row>
    <row r="44" spans="1:18" ht="14.6" x14ac:dyDescent="0.4">
      <c r="A44" s="10"/>
      <c r="B44" s="40"/>
      <c r="C44" s="13"/>
      <c r="D44" s="11"/>
      <c r="E44" s="11"/>
      <c r="F44" s="11"/>
      <c r="G44" s="13"/>
      <c r="H44" s="13"/>
      <c r="I44" s="13"/>
      <c r="J44" s="12"/>
      <c r="K44" s="3"/>
      <c r="L44" s="3"/>
      <c r="M44" s="3"/>
      <c r="N44" s="3"/>
      <c r="O44" s="3"/>
      <c r="P44" s="3"/>
      <c r="Q44" s="3"/>
      <c r="R44" s="3"/>
    </row>
    <row r="45" spans="1:18" ht="14.6" x14ac:dyDescent="0.4">
      <c r="A45" s="7" t="s">
        <v>29</v>
      </c>
      <c r="B45" s="40"/>
      <c r="C45" s="13"/>
      <c r="D45" s="11"/>
      <c r="E45" s="11"/>
      <c r="F45" s="11"/>
      <c r="G45" s="13"/>
      <c r="H45" s="13"/>
      <c r="I45" s="13"/>
      <c r="J45" s="12"/>
      <c r="K45" s="3"/>
      <c r="L45" s="3"/>
      <c r="M45" s="3"/>
      <c r="N45" s="3"/>
      <c r="O45" s="3"/>
      <c r="P45" s="3"/>
      <c r="Q45" s="3"/>
      <c r="R45" s="3"/>
    </row>
    <row r="46" spans="1:18" ht="14.25" customHeight="1" x14ac:dyDescent="0.4">
      <c r="A46" s="17" t="s">
        <v>22</v>
      </c>
      <c r="B46" s="64"/>
      <c r="C46" s="49"/>
      <c r="D46" s="65"/>
      <c r="E46" s="65"/>
      <c r="F46" s="65"/>
      <c r="G46" s="62"/>
      <c r="H46" s="50"/>
      <c r="I46" s="50"/>
      <c r="J46" s="3" t="s">
        <v>28</v>
      </c>
      <c r="K46" s="3"/>
      <c r="L46" s="3"/>
      <c r="M46" s="3"/>
      <c r="N46" s="3"/>
      <c r="O46" s="3"/>
      <c r="P46" s="3"/>
      <c r="Q46" s="3"/>
      <c r="R46" s="3"/>
    </row>
    <row r="47" spans="1:18" ht="15.75" customHeight="1" x14ac:dyDescent="0.4">
      <c r="A47" s="17" t="s">
        <v>23</v>
      </c>
      <c r="B47" s="36"/>
      <c r="C47" s="24"/>
      <c r="D47" s="24"/>
      <c r="E47" s="24"/>
      <c r="F47" s="24"/>
      <c r="G47" s="63"/>
      <c r="H47" s="51"/>
      <c r="I47" s="51"/>
      <c r="J47" s="3" t="s">
        <v>28</v>
      </c>
    </row>
    <row r="48" spans="1:18" ht="15.75" customHeight="1" x14ac:dyDescent="0.4">
      <c r="A48" s="16" t="s">
        <v>30</v>
      </c>
      <c r="B48" s="66"/>
      <c r="C48" s="67"/>
      <c r="D48" s="67"/>
      <c r="E48" s="67"/>
      <c r="F48" s="67"/>
      <c r="G48" s="80">
        <f>SUM(G46:G47)</f>
        <v>0</v>
      </c>
      <c r="H48" s="80">
        <f>SUM(H46:H47)</f>
        <v>0</v>
      </c>
      <c r="I48" s="80">
        <f>SUM(I46:I47)</f>
        <v>0</v>
      </c>
    </row>
    <row r="49" spans="1:10" ht="15.75" customHeight="1" x14ac:dyDescent="0.4">
      <c r="A49" s="68"/>
      <c r="B49" s="69"/>
      <c r="C49" s="70"/>
      <c r="D49" s="70"/>
      <c r="E49" s="70"/>
      <c r="F49" s="70"/>
      <c r="G49" s="71"/>
      <c r="H49" s="70"/>
      <c r="I49" s="70"/>
    </row>
    <row r="50" spans="1:10" ht="15.75" customHeight="1" x14ac:dyDescent="0.4">
      <c r="A50" s="7" t="s">
        <v>32</v>
      </c>
      <c r="B50" s="36"/>
      <c r="C50" s="24"/>
      <c r="D50" s="24"/>
      <c r="E50" s="24"/>
      <c r="F50" s="24"/>
      <c r="G50" s="73"/>
      <c r="H50" s="73"/>
      <c r="I50" s="73"/>
      <c r="J50" s="3"/>
    </row>
    <row r="51" spans="1:10" ht="15.75" customHeight="1" x14ac:dyDescent="0.4">
      <c r="A51" s="17" t="s">
        <v>31</v>
      </c>
      <c r="B51" s="36"/>
      <c r="C51" s="24"/>
      <c r="D51" s="24"/>
      <c r="E51" s="24"/>
      <c r="F51" s="24"/>
      <c r="G51" s="51"/>
      <c r="H51" s="51"/>
      <c r="I51" s="51"/>
      <c r="J51" s="3" t="s">
        <v>28</v>
      </c>
    </row>
    <row r="52" spans="1:10" ht="15.75" customHeight="1" x14ac:dyDescent="0.4">
      <c r="A52" s="28" t="s">
        <v>33</v>
      </c>
      <c r="B52" s="81"/>
      <c r="C52" s="80"/>
      <c r="D52" s="80"/>
      <c r="E52" s="80"/>
      <c r="F52" s="80"/>
      <c r="G52" s="80">
        <f>SUM(G51:G51)</f>
        <v>0</v>
      </c>
      <c r="H52" s="80">
        <f>SUM(H51:H51)</f>
        <v>0</v>
      </c>
      <c r="I52" s="80">
        <f>SUM(I51:I51)</f>
        <v>0</v>
      </c>
    </row>
    <row r="53" spans="1:10" ht="10.5" customHeight="1" x14ac:dyDescent="0.35"/>
    <row r="54" spans="1:10" ht="15.75" customHeight="1" x14ac:dyDescent="0.35">
      <c r="A54" s="74" t="s">
        <v>34</v>
      </c>
      <c r="B54" s="75"/>
      <c r="C54" s="76"/>
      <c r="D54" s="76"/>
      <c r="E54" s="76"/>
      <c r="F54" s="76"/>
      <c r="G54" s="77">
        <f>SUM(G38+G43+G48+G52)</f>
        <v>0</v>
      </c>
      <c r="H54" s="77">
        <f>SUM(H38+H43+H48+H52)</f>
        <v>0</v>
      </c>
      <c r="I54" s="78">
        <f>SUM(I38+I43+I48+I52)</f>
        <v>0</v>
      </c>
    </row>
    <row r="109" spans="1:18" ht="12.9" x14ac:dyDescent="0.35">
      <c r="A109" s="6"/>
      <c r="B109" s="4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9" x14ac:dyDescent="0.35">
      <c r="A110" s="6"/>
      <c r="B110" s="4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9" x14ac:dyDescent="0.35">
      <c r="A111" s="6"/>
      <c r="B111" s="4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9" x14ac:dyDescent="0.35">
      <c r="A112" s="6"/>
      <c r="B112" s="4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9" x14ac:dyDescent="0.35">
      <c r="A113" s="6"/>
      <c r="B113" s="4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9" x14ac:dyDescent="0.35">
      <c r="A114" s="6"/>
      <c r="B114" s="4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9" x14ac:dyDescent="0.35">
      <c r="A115" s="6"/>
      <c r="B115" s="4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9" x14ac:dyDescent="0.35">
      <c r="A116" s="6"/>
      <c r="B116" s="4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9" x14ac:dyDescent="0.35">
      <c r="A117" s="6"/>
      <c r="B117" s="4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9" x14ac:dyDescent="0.35">
      <c r="A118" s="6"/>
      <c r="B118" s="4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9" x14ac:dyDescent="0.35">
      <c r="A119" s="6"/>
      <c r="B119" s="4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9" x14ac:dyDescent="0.35">
      <c r="A120" s="6"/>
      <c r="B120" s="4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9" x14ac:dyDescent="0.35">
      <c r="A121" s="6"/>
      <c r="B121" s="4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9" x14ac:dyDescent="0.35">
      <c r="A122" s="6"/>
      <c r="B122" s="4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9" x14ac:dyDescent="0.35">
      <c r="A123" s="6"/>
      <c r="B123" s="4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9" x14ac:dyDescent="0.35">
      <c r="A124" s="6"/>
      <c r="B124" s="4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9" x14ac:dyDescent="0.35">
      <c r="A125" s="6"/>
      <c r="B125" s="4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9" x14ac:dyDescent="0.35">
      <c r="A126" s="6"/>
      <c r="B126" s="4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9" x14ac:dyDescent="0.35">
      <c r="A127" s="6"/>
      <c r="B127" s="4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9" x14ac:dyDescent="0.35">
      <c r="A128" s="6"/>
      <c r="B128" s="4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9" x14ac:dyDescent="0.35">
      <c r="A129" s="6"/>
      <c r="B129" s="4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9" x14ac:dyDescent="0.35">
      <c r="A130" s="6"/>
      <c r="B130" s="4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9" x14ac:dyDescent="0.35">
      <c r="A131" s="6"/>
      <c r="B131" s="4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9" x14ac:dyDescent="0.35">
      <c r="A132" s="6"/>
      <c r="B132" s="4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9" x14ac:dyDescent="0.35">
      <c r="A133" s="6"/>
      <c r="B133" s="4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9" x14ac:dyDescent="0.35">
      <c r="A134" s="6"/>
      <c r="B134" s="4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9" x14ac:dyDescent="0.35">
      <c r="A135" s="6"/>
      <c r="B135" s="4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9" x14ac:dyDescent="0.35">
      <c r="A136" s="6"/>
      <c r="B136" s="4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9" x14ac:dyDescent="0.35">
      <c r="A137" s="6"/>
      <c r="B137" s="4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9" x14ac:dyDescent="0.35">
      <c r="A138" s="6"/>
      <c r="B138" s="4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9" x14ac:dyDescent="0.35">
      <c r="A139" s="6"/>
      <c r="B139" s="4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9" x14ac:dyDescent="0.35">
      <c r="A140" s="6"/>
      <c r="B140" s="4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9" x14ac:dyDescent="0.35">
      <c r="A141" s="6"/>
      <c r="B141" s="4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9" x14ac:dyDescent="0.35">
      <c r="A142" s="6"/>
      <c r="B142" s="4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9" x14ac:dyDescent="0.35">
      <c r="A143" s="6"/>
      <c r="B143" s="4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9" x14ac:dyDescent="0.35">
      <c r="A144" s="6"/>
      <c r="B144" s="4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9" x14ac:dyDescent="0.35">
      <c r="A145" s="6"/>
      <c r="B145" s="4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9" x14ac:dyDescent="0.35">
      <c r="A146" s="6"/>
      <c r="B146" s="4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9" x14ac:dyDescent="0.35">
      <c r="A147" s="6"/>
      <c r="B147" s="4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9" x14ac:dyDescent="0.35">
      <c r="A148" s="6"/>
      <c r="B148" s="4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9" x14ac:dyDescent="0.35">
      <c r="A149" s="6"/>
      <c r="B149" s="4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9" x14ac:dyDescent="0.35">
      <c r="A150" s="6"/>
      <c r="B150" s="4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9" x14ac:dyDescent="0.35">
      <c r="A151" s="6"/>
      <c r="B151" s="4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9" x14ac:dyDescent="0.35">
      <c r="A152" s="6"/>
      <c r="B152" s="4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9" x14ac:dyDescent="0.35">
      <c r="A153" s="6"/>
      <c r="B153" s="4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9" x14ac:dyDescent="0.35">
      <c r="A154" s="6"/>
      <c r="B154" s="4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9" x14ac:dyDescent="0.35">
      <c r="A155" s="6"/>
      <c r="B155" s="4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9" x14ac:dyDescent="0.35">
      <c r="A156" s="6"/>
      <c r="B156" s="4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9" x14ac:dyDescent="0.35">
      <c r="A157" s="6"/>
      <c r="B157" s="4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9" x14ac:dyDescent="0.35">
      <c r="A158" s="6"/>
      <c r="B158" s="4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9" x14ac:dyDescent="0.35">
      <c r="A159" s="6"/>
      <c r="B159" s="4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9" x14ac:dyDescent="0.35">
      <c r="A160" s="6"/>
      <c r="B160" s="4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9" x14ac:dyDescent="0.35">
      <c r="A161" s="6"/>
      <c r="B161" s="4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9" x14ac:dyDescent="0.35">
      <c r="A162" s="6"/>
      <c r="B162" s="4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9" x14ac:dyDescent="0.35">
      <c r="A163" s="6"/>
      <c r="B163" s="4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9" x14ac:dyDescent="0.35">
      <c r="A164" s="6"/>
      <c r="B164" s="4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9" x14ac:dyDescent="0.35">
      <c r="A165" s="6"/>
      <c r="B165" s="4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9" x14ac:dyDescent="0.35">
      <c r="A166" s="6"/>
      <c r="B166" s="4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9" x14ac:dyDescent="0.35">
      <c r="A167" s="6"/>
      <c r="B167" s="4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9" x14ac:dyDescent="0.35">
      <c r="A168" s="6"/>
      <c r="B168" s="4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9" x14ac:dyDescent="0.35">
      <c r="A169" s="6"/>
      <c r="B169" s="4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9" x14ac:dyDescent="0.35">
      <c r="A170" s="6"/>
      <c r="B170" s="4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9" x14ac:dyDescent="0.35">
      <c r="A171" s="6"/>
      <c r="B171" s="4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9" x14ac:dyDescent="0.35">
      <c r="A172" s="6"/>
      <c r="B172" s="4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9" x14ac:dyDescent="0.35">
      <c r="A173" s="6"/>
      <c r="B173" s="4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9" x14ac:dyDescent="0.35">
      <c r="A174" s="6"/>
      <c r="B174" s="4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9" x14ac:dyDescent="0.35">
      <c r="A175" s="6"/>
      <c r="B175" s="4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9" x14ac:dyDescent="0.35">
      <c r="A176" s="6"/>
      <c r="B176" s="4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9" x14ac:dyDescent="0.35">
      <c r="A177" s="6"/>
      <c r="B177" s="4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9" x14ac:dyDescent="0.35">
      <c r="A178" s="6"/>
      <c r="B178" s="4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9" x14ac:dyDescent="0.35">
      <c r="A179" s="6"/>
      <c r="B179" s="4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9" x14ac:dyDescent="0.35">
      <c r="A180" s="6"/>
      <c r="B180" s="4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9" x14ac:dyDescent="0.35">
      <c r="A181" s="6"/>
      <c r="B181" s="4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9" x14ac:dyDescent="0.35">
      <c r="A182" s="6"/>
      <c r="B182" s="4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9" x14ac:dyDescent="0.35">
      <c r="A183" s="6"/>
      <c r="B183" s="4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9" x14ac:dyDescent="0.35">
      <c r="A184" s="6"/>
      <c r="B184" s="4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9" x14ac:dyDescent="0.35">
      <c r="A185" s="6"/>
      <c r="B185" s="4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9" x14ac:dyDescent="0.35">
      <c r="A186" s="6"/>
      <c r="B186" s="4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9" x14ac:dyDescent="0.35">
      <c r="A187" s="6"/>
      <c r="B187" s="4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9" x14ac:dyDescent="0.35">
      <c r="A188" s="6"/>
      <c r="B188" s="4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9" x14ac:dyDescent="0.35">
      <c r="A189" s="6"/>
      <c r="B189" s="4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9" x14ac:dyDescent="0.35">
      <c r="A190" s="6"/>
      <c r="B190" s="4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9" x14ac:dyDescent="0.35">
      <c r="A191" s="6"/>
      <c r="B191" s="4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9" x14ac:dyDescent="0.35">
      <c r="A192" s="6"/>
      <c r="B192" s="4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9" x14ac:dyDescent="0.35">
      <c r="A193" s="6"/>
      <c r="B193" s="4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9" x14ac:dyDescent="0.35">
      <c r="A194" s="6"/>
      <c r="B194" s="4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9" x14ac:dyDescent="0.35">
      <c r="A195" s="6"/>
      <c r="B195" s="4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9" x14ac:dyDescent="0.35">
      <c r="A196" s="6"/>
      <c r="B196" s="4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9" x14ac:dyDescent="0.35">
      <c r="A197" s="6"/>
      <c r="B197" s="4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9" x14ac:dyDescent="0.35">
      <c r="A198" s="6"/>
      <c r="B198" s="4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9" x14ac:dyDescent="0.35">
      <c r="A199" s="6"/>
      <c r="B199" s="4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9" x14ac:dyDescent="0.35">
      <c r="A200" s="6"/>
      <c r="B200" s="4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9" x14ac:dyDescent="0.35">
      <c r="A201" s="6"/>
      <c r="B201" s="4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9" x14ac:dyDescent="0.35">
      <c r="A202" s="6"/>
      <c r="B202" s="4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9" x14ac:dyDescent="0.35">
      <c r="A203" s="6"/>
      <c r="B203" s="4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9" x14ac:dyDescent="0.35">
      <c r="A204" s="6"/>
      <c r="B204" s="4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9" x14ac:dyDescent="0.35">
      <c r="A205" s="6"/>
      <c r="B205" s="4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9" x14ac:dyDescent="0.35">
      <c r="A206" s="6"/>
      <c r="B206" s="4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9" x14ac:dyDescent="0.35">
      <c r="A207" s="6"/>
      <c r="B207" s="4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9" x14ac:dyDescent="0.35">
      <c r="A208" s="6"/>
      <c r="B208" s="4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9" x14ac:dyDescent="0.35">
      <c r="A209" s="6"/>
      <c r="B209" s="4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9" x14ac:dyDescent="0.35">
      <c r="A210" s="6"/>
      <c r="B210" s="4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9" x14ac:dyDescent="0.35">
      <c r="A211" s="6"/>
      <c r="B211" s="4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9" x14ac:dyDescent="0.35">
      <c r="A212" s="6"/>
      <c r="B212" s="4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9" x14ac:dyDescent="0.35">
      <c r="A213" s="6"/>
      <c r="B213" s="4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9" x14ac:dyDescent="0.35">
      <c r="A214" s="6"/>
      <c r="B214" s="4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9" x14ac:dyDescent="0.35">
      <c r="A215" s="6"/>
      <c r="B215" s="4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9" x14ac:dyDescent="0.35">
      <c r="A216" s="6"/>
      <c r="B216" s="4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9" x14ac:dyDescent="0.35">
      <c r="A217" s="6"/>
      <c r="B217" s="4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9" x14ac:dyDescent="0.35">
      <c r="A218" s="6"/>
      <c r="B218" s="4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9" x14ac:dyDescent="0.35">
      <c r="A219" s="6"/>
      <c r="B219" s="4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9" x14ac:dyDescent="0.35">
      <c r="A220" s="6"/>
      <c r="B220" s="4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9" x14ac:dyDescent="0.35">
      <c r="A221" s="6"/>
      <c r="B221" s="4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9" x14ac:dyDescent="0.35">
      <c r="A222" s="6"/>
      <c r="B222" s="4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9" x14ac:dyDescent="0.35">
      <c r="A223" s="6"/>
      <c r="B223" s="4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9" x14ac:dyDescent="0.35">
      <c r="A224" s="6"/>
      <c r="B224" s="4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9" x14ac:dyDescent="0.35">
      <c r="A225" s="6"/>
      <c r="B225" s="4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9" x14ac:dyDescent="0.35">
      <c r="A226" s="6"/>
      <c r="B226" s="4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9" x14ac:dyDescent="0.35">
      <c r="A227" s="6"/>
      <c r="B227" s="4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9" x14ac:dyDescent="0.35">
      <c r="A228" s="6"/>
      <c r="B228" s="4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9" x14ac:dyDescent="0.35">
      <c r="A229" s="6"/>
      <c r="B229" s="4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9" x14ac:dyDescent="0.35">
      <c r="A230" s="6"/>
      <c r="B230" s="4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9" x14ac:dyDescent="0.35">
      <c r="A231" s="6"/>
      <c r="B231" s="4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9" x14ac:dyDescent="0.35">
      <c r="A232" s="6"/>
      <c r="B232" s="4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9" x14ac:dyDescent="0.35">
      <c r="A233" s="6"/>
      <c r="B233" s="4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9" x14ac:dyDescent="0.35">
      <c r="A234" s="6"/>
      <c r="B234" s="4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9" x14ac:dyDescent="0.35">
      <c r="A235" s="6"/>
      <c r="B235" s="4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9" x14ac:dyDescent="0.35">
      <c r="A236" s="6"/>
      <c r="B236" s="4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9" x14ac:dyDescent="0.35">
      <c r="A237" s="6"/>
      <c r="B237" s="4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9" x14ac:dyDescent="0.35">
      <c r="A238" s="6"/>
      <c r="B238" s="4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9" x14ac:dyDescent="0.35">
      <c r="A239" s="6"/>
      <c r="B239" s="4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9" x14ac:dyDescent="0.35">
      <c r="A240" s="6"/>
      <c r="B240" s="4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9" x14ac:dyDescent="0.35">
      <c r="A241" s="6"/>
      <c r="B241" s="4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9" x14ac:dyDescent="0.35">
      <c r="A242" s="6"/>
      <c r="B242" s="4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9" x14ac:dyDescent="0.35">
      <c r="A243" s="6"/>
      <c r="B243" s="4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9" x14ac:dyDescent="0.35">
      <c r="A244" s="6"/>
      <c r="B244" s="4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9" x14ac:dyDescent="0.35">
      <c r="A245" s="6"/>
      <c r="B245" s="4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9" x14ac:dyDescent="0.35">
      <c r="A246" s="6"/>
      <c r="B246" s="4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9" x14ac:dyDescent="0.35">
      <c r="A247" s="6"/>
      <c r="B247" s="4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9" x14ac:dyDescent="0.35">
      <c r="A248" s="6"/>
      <c r="B248" s="4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9" x14ac:dyDescent="0.35">
      <c r="A249" s="6"/>
      <c r="B249" s="4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9" x14ac:dyDescent="0.35">
      <c r="A250" s="6"/>
      <c r="B250" s="4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9" x14ac:dyDescent="0.35">
      <c r="A251" s="6"/>
      <c r="B251" s="4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9" x14ac:dyDescent="0.35">
      <c r="A252" s="6"/>
      <c r="B252" s="4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9" x14ac:dyDescent="0.35">
      <c r="A253" s="6"/>
      <c r="B253" s="4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9" x14ac:dyDescent="0.35">
      <c r="A254" s="6"/>
      <c r="B254" s="4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9" x14ac:dyDescent="0.35">
      <c r="A255" s="6"/>
      <c r="B255" s="4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9" x14ac:dyDescent="0.35">
      <c r="A256" s="6"/>
      <c r="B256" s="4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9" x14ac:dyDescent="0.35">
      <c r="A257" s="6"/>
      <c r="B257" s="4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9" x14ac:dyDescent="0.35">
      <c r="A258" s="6"/>
      <c r="B258" s="4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9" x14ac:dyDescent="0.35">
      <c r="A259" s="6"/>
      <c r="B259" s="4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9" x14ac:dyDescent="0.35">
      <c r="A260" s="6"/>
      <c r="B260" s="4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9" x14ac:dyDescent="0.35">
      <c r="A261" s="6"/>
      <c r="B261" s="4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9" x14ac:dyDescent="0.35">
      <c r="A262" s="6"/>
      <c r="B262" s="4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9" x14ac:dyDescent="0.35">
      <c r="A263" s="6"/>
      <c r="B263" s="4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9" x14ac:dyDescent="0.35">
      <c r="A264" s="6"/>
      <c r="B264" s="4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9" x14ac:dyDescent="0.35">
      <c r="A265" s="6"/>
      <c r="B265" s="4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9" x14ac:dyDescent="0.35">
      <c r="A266" s="6"/>
      <c r="B266" s="4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9" x14ac:dyDescent="0.35">
      <c r="A267" s="6"/>
      <c r="B267" s="4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9" x14ac:dyDescent="0.35">
      <c r="A268" s="6"/>
      <c r="B268" s="4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9" x14ac:dyDescent="0.35">
      <c r="A269" s="6"/>
      <c r="B269" s="4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9" x14ac:dyDescent="0.35">
      <c r="A270" s="6"/>
      <c r="B270" s="4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9" x14ac:dyDescent="0.35">
      <c r="A271" s="6"/>
      <c r="B271" s="4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9" x14ac:dyDescent="0.35">
      <c r="A272" s="6"/>
      <c r="B272" s="4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9" x14ac:dyDescent="0.35">
      <c r="A273" s="6"/>
      <c r="B273" s="4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9" x14ac:dyDescent="0.35">
      <c r="A274" s="6"/>
      <c r="B274" s="4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9" x14ac:dyDescent="0.35">
      <c r="A275" s="6"/>
      <c r="B275" s="4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9" x14ac:dyDescent="0.35">
      <c r="A276" s="6"/>
      <c r="B276" s="4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9" x14ac:dyDescent="0.35">
      <c r="A277" s="6"/>
      <c r="B277" s="4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9" x14ac:dyDescent="0.35">
      <c r="A278" s="6"/>
      <c r="B278" s="4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9" x14ac:dyDescent="0.35">
      <c r="A279" s="6"/>
      <c r="B279" s="4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9" x14ac:dyDescent="0.35">
      <c r="A280" s="6"/>
      <c r="B280" s="4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9" x14ac:dyDescent="0.35">
      <c r="A281" s="6"/>
      <c r="B281" s="4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9" x14ac:dyDescent="0.35">
      <c r="A282" s="6"/>
      <c r="B282" s="4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9" x14ac:dyDescent="0.35">
      <c r="A283" s="6"/>
      <c r="B283" s="4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9" x14ac:dyDescent="0.35">
      <c r="A284" s="6"/>
      <c r="B284" s="4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9" x14ac:dyDescent="0.35">
      <c r="A285" s="6"/>
      <c r="B285" s="4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9" x14ac:dyDescent="0.35">
      <c r="A286" s="6"/>
      <c r="B286" s="4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9" x14ac:dyDescent="0.35">
      <c r="A287" s="6"/>
      <c r="B287" s="4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9" x14ac:dyDescent="0.35">
      <c r="A288" s="6"/>
      <c r="B288" s="4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9" x14ac:dyDescent="0.35">
      <c r="A289" s="6"/>
      <c r="B289" s="4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9" x14ac:dyDescent="0.35">
      <c r="A290" s="6"/>
      <c r="B290" s="4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9" x14ac:dyDescent="0.35">
      <c r="A291" s="6"/>
      <c r="B291" s="4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9" x14ac:dyDescent="0.35">
      <c r="A292" s="6"/>
      <c r="B292" s="4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9" x14ac:dyDescent="0.35">
      <c r="A293" s="6"/>
      <c r="B293" s="4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9" x14ac:dyDescent="0.35">
      <c r="A294" s="6"/>
      <c r="B294" s="4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9" x14ac:dyDescent="0.35">
      <c r="A295" s="6"/>
      <c r="B295" s="4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9" x14ac:dyDescent="0.35">
      <c r="A296" s="6"/>
      <c r="B296" s="4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9" x14ac:dyDescent="0.35">
      <c r="A297" s="6"/>
      <c r="B297" s="4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9" x14ac:dyDescent="0.35">
      <c r="A298" s="6"/>
      <c r="B298" s="4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9" x14ac:dyDescent="0.35">
      <c r="A299" s="6"/>
      <c r="B299" s="4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9" x14ac:dyDescent="0.35">
      <c r="A300" s="6"/>
      <c r="B300" s="4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9" x14ac:dyDescent="0.35">
      <c r="A301" s="6"/>
      <c r="B301" s="4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9" x14ac:dyDescent="0.35">
      <c r="A302" s="6"/>
      <c r="B302" s="4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9" x14ac:dyDescent="0.35">
      <c r="A303" s="6"/>
      <c r="B303" s="4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9" x14ac:dyDescent="0.35">
      <c r="A304" s="6"/>
      <c r="B304" s="4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9" x14ac:dyDescent="0.35">
      <c r="A305" s="6"/>
      <c r="B305" s="4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9" x14ac:dyDescent="0.35">
      <c r="A306" s="6"/>
      <c r="B306" s="4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9" x14ac:dyDescent="0.35">
      <c r="A307" s="6"/>
      <c r="B307" s="4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9" x14ac:dyDescent="0.35">
      <c r="A308" s="6"/>
      <c r="B308" s="4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9" x14ac:dyDescent="0.35">
      <c r="A309" s="6"/>
      <c r="B309" s="4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9" x14ac:dyDescent="0.35">
      <c r="A310" s="6"/>
      <c r="B310" s="4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9" x14ac:dyDescent="0.35">
      <c r="A311" s="6"/>
      <c r="B311" s="4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9" x14ac:dyDescent="0.35">
      <c r="A312" s="6"/>
      <c r="B312" s="4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9" x14ac:dyDescent="0.35">
      <c r="A313" s="6"/>
      <c r="B313" s="4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9" x14ac:dyDescent="0.35">
      <c r="A314" s="6"/>
      <c r="B314" s="4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9" x14ac:dyDescent="0.35">
      <c r="A315" s="6"/>
      <c r="B315" s="4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9" x14ac:dyDescent="0.35">
      <c r="A316" s="6"/>
      <c r="B316" s="4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9" x14ac:dyDescent="0.35">
      <c r="A317" s="6"/>
      <c r="B317" s="4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9" x14ac:dyDescent="0.35">
      <c r="A318" s="6"/>
      <c r="B318" s="4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9" x14ac:dyDescent="0.35">
      <c r="A319" s="6"/>
      <c r="B319" s="4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9" x14ac:dyDescent="0.35">
      <c r="A320" s="6"/>
      <c r="B320" s="4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9" x14ac:dyDescent="0.35">
      <c r="A321" s="6"/>
      <c r="B321" s="4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9" x14ac:dyDescent="0.35">
      <c r="A322" s="6"/>
      <c r="B322" s="4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9" x14ac:dyDescent="0.35">
      <c r="A323" s="6"/>
      <c r="B323" s="4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9" x14ac:dyDescent="0.35">
      <c r="A324" s="6"/>
      <c r="B324" s="4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9" x14ac:dyDescent="0.35">
      <c r="A325" s="6"/>
      <c r="B325" s="4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9" x14ac:dyDescent="0.35">
      <c r="A326" s="6"/>
      <c r="B326" s="4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9" x14ac:dyDescent="0.35">
      <c r="A327" s="6"/>
      <c r="B327" s="4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9" x14ac:dyDescent="0.35">
      <c r="A328" s="6"/>
      <c r="B328" s="4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9" x14ac:dyDescent="0.35">
      <c r="A329" s="6"/>
      <c r="B329" s="4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9" x14ac:dyDescent="0.35">
      <c r="A330" s="6"/>
      <c r="B330" s="4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9" x14ac:dyDescent="0.35">
      <c r="A331" s="6"/>
      <c r="B331" s="4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9" x14ac:dyDescent="0.35">
      <c r="A332" s="6"/>
      <c r="B332" s="4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9" x14ac:dyDescent="0.35">
      <c r="A333" s="6"/>
      <c r="B333" s="4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9" x14ac:dyDescent="0.35">
      <c r="A334" s="6"/>
      <c r="B334" s="4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9" x14ac:dyDescent="0.35">
      <c r="A335" s="6"/>
      <c r="B335" s="4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9" x14ac:dyDescent="0.35">
      <c r="A336" s="6"/>
      <c r="B336" s="4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9" x14ac:dyDescent="0.35">
      <c r="A337" s="6"/>
      <c r="B337" s="4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9" x14ac:dyDescent="0.35">
      <c r="A338" s="6"/>
      <c r="B338" s="4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9" x14ac:dyDescent="0.35">
      <c r="A339" s="6"/>
      <c r="B339" s="4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9" x14ac:dyDescent="0.35">
      <c r="A340" s="6"/>
      <c r="B340" s="4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9" x14ac:dyDescent="0.35">
      <c r="A341" s="6"/>
      <c r="B341" s="4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9" x14ac:dyDescent="0.35">
      <c r="A342" s="6"/>
      <c r="B342" s="4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9" x14ac:dyDescent="0.35">
      <c r="A343" s="6"/>
      <c r="B343" s="4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9" x14ac:dyDescent="0.35">
      <c r="A344" s="6"/>
      <c r="B344" s="4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9" x14ac:dyDescent="0.35">
      <c r="A345" s="6"/>
      <c r="B345" s="4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9" x14ac:dyDescent="0.35">
      <c r="A346" s="6"/>
      <c r="B346" s="4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9" x14ac:dyDescent="0.35">
      <c r="A347" s="6"/>
      <c r="B347" s="4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9" x14ac:dyDescent="0.35">
      <c r="A348" s="6"/>
      <c r="B348" s="4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9" x14ac:dyDescent="0.35">
      <c r="A349" s="6"/>
      <c r="B349" s="4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9" x14ac:dyDescent="0.35">
      <c r="A350" s="6"/>
      <c r="B350" s="4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9" x14ac:dyDescent="0.35">
      <c r="A351" s="6"/>
      <c r="B351" s="4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9" x14ac:dyDescent="0.35">
      <c r="A352" s="6"/>
      <c r="B352" s="4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9" x14ac:dyDescent="0.35">
      <c r="A353" s="6"/>
      <c r="B353" s="4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9" x14ac:dyDescent="0.35">
      <c r="A354" s="6"/>
      <c r="B354" s="4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9" x14ac:dyDescent="0.35">
      <c r="A355" s="6"/>
      <c r="B355" s="4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9" x14ac:dyDescent="0.35">
      <c r="A356" s="6"/>
      <c r="B356" s="4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9" x14ac:dyDescent="0.35">
      <c r="A357" s="6"/>
      <c r="B357" s="4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9" x14ac:dyDescent="0.35">
      <c r="A358" s="6"/>
      <c r="B358" s="4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9" x14ac:dyDescent="0.35">
      <c r="A359" s="6"/>
      <c r="B359" s="4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9" x14ac:dyDescent="0.35">
      <c r="A360" s="6"/>
      <c r="B360" s="4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9" x14ac:dyDescent="0.35">
      <c r="A361" s="6"/>
      <c r="B361" s="4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9" x14ac:dyDescent="0.35">
      <c r="A362" s="6"/>
      <c r="B362" s="4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9" x14ac:dyDescent="0.35">
      <c r="A363" s="6"/>
      <c r="B363" s="4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9" x14ac:dyDescent="0.35">
      <c r="A364" s="6"/>
      <c r="B364" s="4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9" x14ac:dyDescent="0.35">
      <c r="A365" s="6"/>
      <c r="B365" s="4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9" x14ac:dyDescent="0.35">
      <c r="A366" s="6"/>
      <c r="B366" s="4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9" x14ac:dyDescent="0.35">
      <c r="A367" s="6"/>
      <c r="B367" s="4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9" x14ac:dyDescent="0.35">
      <c r="A368" s="6"/>
      <c r="B368" s="4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9" x14ac:dyDescent="0.35">
      <c r="A369" s="6"/>
      <c r="B369" s="4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9" x14ac:dyDescent="0.35">
      <c r="A370" s="6"/>
      <c r="B370" s="4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9" x14ac:dyDescent="0.35">
      <c r="A371" s="6"/>
      <c r="B371" s="4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9" x14ac:dyDescent="0.35">
      <c r="A372" s="6"/>
      <c r="B372" s="4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9" x14ac:dyDescent="0.35">
      <c r="A373" s="6"/>
      <c r="B373" s="4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9" x14ac:dyDescent="0.35">
      <c r="A374" s="6"/>
      <c r="B374" s="4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9" x14ac:dyDescent="0.35">
      <c r="A375" s="6"/>
      <c r="B375" s="4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9" x14ac:dyDescent="0.35">
      <c r="A376" s="6"/>
      <c r="B376" s="4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9" x14ac:dyDescent="0.35">
      <c r="A377" s="6"/>
      <c r="B377" s="4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9" x14ac:dyDescent="0.35">
      <c r="A378" s="6"/>
      <c r="B378" s="4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9" x14ac:dyDescent="0.35">
      <c r="A379" s="6"/>
      <c r="B379" s="4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9" x14ac:dyDescent="0.35">
      <c r="A380" s="6"/>
      <c r="B380" s="4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9" x14ac:dyDescent="0.35">
      <c r="A381" s="6"/>
      <c r="B381" s="4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9" x14ac:dyDescent="0.35">
      <c r="A382" s="6"/>
      <c r="B382" s="4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9" x14ac:dyDescent="0.35">
      <c r="A383" s="6"/>
      <c r="B383" s="4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9" x14ac:dyDescent="0.35">
      <c r="A384" s="6"/>
      <c r="B384" s="4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9" x14ac:dyDescent="0.35">
      <c r="A385" s="6"/>
      <c r="B385" s="4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9" x14ac:dyDescent="0.35">
      <c r="A386" s="6"/>
      <c r="B386" s="4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9" x14ac:dyDescent="0.35">
      <c r="A387" s="6"/>
      <c r="B387" s="4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9" x14ac:dyDescent="0.35">
      <c r="A388" s="6"/>
      <c r="B388" s="4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9" x14ac:dyDescent="0.35">
      <c r="A389" s="6"/>
      <c r="B389" s="4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9" x14ac:dyDescent="0.35">
      <c r="A390" s="6"/>
      <c r="B390" s="4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9" x14ac:dyDescent="0.35">
      <c r="A391" s="6"/>
      <c r="B391" s="4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9" x14ac:dyDescent="0.35">
      <c r="A392" s="6"/>
      <c r="B392" s="4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9" x14ac:dyDescent="0.35">
      <c r="A393" s="6"/>
      <c r="B393" s="4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9" x14ac:dyDescent="0.35">
      <c r="A394" s="6"/>
      <c r="B394" s="4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9" x14ac:dyDescent="0.35">
      <c r="A395" s="6"/>
      <c r="B395" s="4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9" x14ac:dyDescent="0.35">
      <c r="A396" s="6"/>
      <c r="B396" s="4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9" x14ac:dyDescent="0.35">
      <c r="A397" s="6"/>
      <c r="B397" s="4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9" x14ac:dyDescent="0.35">
      <c r="A398" s="6"/>
      <c r="B398" s="4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9" x14ac:dyDescent="0.35">
      <c r="A399" s="6"/>
      <c r="B399" s="4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9" x14ac:dyDescent="0.35">
      <c r="A400" s="6"/>
      <c r="B400" s="4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9" x14ac:dyDescent="0.35">
      <c r="A401" s="6"/>
      <c r="B401" s="4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9" x14ac:dyDescent="0.35">
      <c r="A402" s="6"/>
      <c r="B402" s="4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9" x14ac:dyDescent="0.35">
      <c r="A403" s="6"/>
      <c r="B403" s="4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9" x14ac:dyDescent="0.35">
      <c r="A404" s="6"/>
      <c r="B404" s="4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9" x14ac:dyDescent="0.35">
      <c r="A405" s="6"/>
      <c r="B405" s="4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9" x14ac:dyDescent="0.35">
      <c r="A406" s="6"/>
      <c r="B406" s="4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9" x14ac:dyDescent="0.35">
      <c r="A407" s="6"/>
      <c r="B407" s="4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9" x14ac:dyDescent="0.35">
      <c r="A408" s="6"/>
      <c r="B408" s="4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9" x14ac:dyDescent="0.35">
      <c r="A409" s="6"/>
      <c r="B409" s="4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9" x14ac:dyDescent="0.35">
      <c r="A410" s="6"/>
      <c r="B410" s="4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9" x14ac:dyDescent="0.35">
      <c r="A411" s="6"/>
      <c r="B411" s="4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9" x14ac:dyDescent="0.35">
      <c r="A412" s="6"/>
      <c r="B412" s="4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9" x14ac:dyDescent="0.35">
      <c r="A413" s="6"/>
      <c r="B413" s="4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9" x14ac:dyDescent="0.35">
      <c r="A414" s="6"/>
      <c r="B414" s="4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9" x14ac:dyDescent="0.35">
      <c r="A415" s="6"/>
      <c r="B415" s="4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9" x14ac:dyDescent="0.35">
      <c r="A416" s="6"/>
      <c r="B416" s="4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9" x14ac:dyDescent="0.35">
      <c r="A417" s="6"/>
      <c r="B417" s="4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9" x14ac:dyDescent="0.35">
      <c r="A418" s="6"/>
      <c r="B418" s="4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9" x14ac:dyDescent="0.35">
      <c r="A419" s="6"/>
      <c r="B419" s="4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9" x14ac:dyDescent="0.35">
      <c r="A420" s="6"/>
      <c r="B420" s="4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9" x14ac:dyDescent="0.35">
      <c r="A421" s="6"/>
      <c r="B421" s="4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9" x14ac:dyDescent="0.35">
      <c r="A422" s="6"/>
      <c r="B422" s="4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9" x14ac:dyDescent="0.35">
      <c r="A423" s="6"/>
      <c r="B423" s="4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9" x14ac:dyDescent="0.35">
      <c r="A424" s="6"/>
      <c r="B424" s="4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9" x14ac:dyDescent="0.35">
      <c r="A425" s="6"/>
      <c r="B425" s="4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9" x14ac:dyDescent="0.35">
      <c r="A426" s="6"/>
      <c r="B426" s="4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9" x14ac:dyDescent="0.35">
      <c r="A427" s="6"/>
      <c r="B427" s="4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9" x14ac:dyDescent="0.35">
      <c r="A428" s="6"/>
      <c r="B428" s="4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9" x14ac:dyDescent="0.35">
      <c r="A429" s="6"/>
      <c r="B429" s="4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9" x14ac:dyDescent="0.35">
      <c r="A430" s="6"/>
      <c r="B430" s="4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9" x14ac:dyDescent="0.35">
      <c r="A431" s="6"/>
      <c r="B431" s="4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9" x14ac:dyDescent="0.35">
      <c r="A432" s="6"/>
      <c r="B432" s="4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9" x14ac:dyDescent="0.35">
      <c r="A433" s="6"/>
      <c r="B433" s="4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9" x14ac:dyDescent="0.35">
      <c r="A434" s="6"/>
      <c r="B434" s="4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9" x14ac:dyDescent="0.35">
      <c r="A435" s="6"/>
      <c r="B435" s="4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9" x14ac:dyDescent="0.35">
      <c r="A436" s="6"/>
      <c r="B436" s="4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9" x14ac:dyDescent="0.35">
      <c r="A437" s="6"/>
      <c r="B437" s="4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9" x14ac:dyDescent="0.35">
      <c r="A438" s="6"/>
      <c r="B438" s="4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9" x14ac:dyDescent="0.35">
      <c r="A439" s="6"/>
      <c r="B439" s="4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9" x14ac:dyDescent="0.35">
      <c r="A440" s="6"/>
      <c r="B440" s="4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9" x14ac:dyDescent="0.35">
      <c r="A441" s="6"/>
      <c r="B441" s="4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9" x14ac:dyDescent="0.35">
      <c r="A442" s="6"/>
      <c r="B442" s="4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9" x14ac:dyDescent="0.35">
      <c r="A443" s="6"/>
      <c r="B443" s="4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9" x14ac:dyDescent="0.35">
      <c r="A444" s="6"/>
      <c r="B444" s="4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9" x14ac:dyDescent="0.35">
      <c r="A445" s="6"/>
      <c r="B445" s="4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9" x14ac:dyDescent="0.35">
      <c r="A446" s="6"/>
      <c r="B446" s="4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9" x14ac:dyDescent="0.35">
      <c r="A447" s="6"/>
      <c r="B447" s="4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9" x14ac:dyDescent="0.35">
      <c r="A448" s="6"/>
      <c r="B448" s="4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9" x14ac:dyDescent="0.35">
      <c r="A449" s="6"/>
      <c r="B449" s="4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9" x14ac:dyDescent="0.35">
      <c r="A450" s="6"/>
      <c r="B450" s="4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9" x14ac:dyDescent="0.35">
      <c r="A451" s="6"/>
      <c r="B451" s="4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9" x14ac:dyDescent="0.35">
      <c r="A452" s="6"/>
      <c r="B452" s="4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9" x14ac:dyDescent="0.35">
      <c r="A453" s="6"/>
      <c r="B453" s="4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9" x14ac:dyDescent="0.35">
      <c r="A454" s="6"/>
      <c r="B454" s="4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9" x14ac:dyDescent="0.35">
      <c r="A455" s="6"/>
      <c r="B455" s="4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9" x14ac:dyDescent="0.35">
      <c r="A456" s="6"/>
      <c r="B456" s="4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9" x14ac:dyDescent="0.35">
      <c r="A457" s="6"/>
      <c r="B457" s="4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9" x14ac:dyDescent="0.35">
      <c r="A458" s="6"/>
      <c r="B458" s="4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</sheetData>
  <mergeCells count="2">
    <mergeCell ref="G2:I2"/>
    <mergeCell ref="C2:E2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4"/>
  <sheetViews>
    <sheetView view="pageBreakPreview" topLeftCell="A112" zoomScale="60" zoomScaleNormal="60" workbookViewId="0">
      <selection activeCell="E125" sqref="E125"/>
    </sheetView>
  </sheetViews>
  <sheetFormatPr defaultColWidth="9.15234375" defaultRowHeight="14.6" x14ac:dyDescent="0.4"/>
  <cols>
    <col min="1" max="1" width="5.3828125" style="135" customWidth="1"/>
    <col min="2" max="2" width="59.69140625" style="117" customWidth="1"/>
    <col min="3" max="3" width="16.84375" style="158" customWidth="1"/>
    <col min="4" max="4" width="18.15234375" style="117" bestFit="1" customWidth="1"/>
    <col min="5" max="5" width="76.69140625" style="117" customWidth="1"/>
    <col min="6" max="16384" width="9.15234375" style="117"/>
  </cols>
  <sheetData>
    <row r="1" spans="1:7" x14ac:dyDescent="0.4">
      <c r="C1" s="148" t="s">
        <v>167</v>
      </c>
    </row>
    <row r="2" spans="1:7" x14ac:dyDescent="0.4">
      <c r="C2" s="149" t="s">
        <v>179</v>
      </c>
      <c r="D2" s="149" t="s">
        <v>179</v>
      </c>
    </row>
    <row r="3" spans="1:7" x14ac:dyDescent="0.4">
      <c r="A3" s="131"/>
      <c r="B3" s="97"/>
      <c r="C3" s="150" t="s">
        <v>89</v>
      </c>
      <c r="D3" s="96" t="s">
        <v>90</v>
      </c>
      <c r="E3" s="96" t="s">
        <v>109</v>
      </c>
    </row>
    <row r="4" spans="1:7" x14ac:dyDescent="0.4">
      <c r="A4" s="132">
        <v>1</v>
      </c>
      <c r="B4" s="99" t="s">
        <v>110</v>
      </c>
      <c r="C4" s="151"/>
      <c r="D4" s="100"/>
      <c r="E4" s="100"/>
    </row>
    <row r="5" spans="1:7" x14ac:dyDescent="0.4">
      <c r="A5" s="133">
        <v>1.1000000000000001</v>
      </c>
      <c r="B5" s="97" t="s">
        <v>75</v>
      </c>
      <c r="C5" s="112"/>
      <c r="D5" s="97"/>
      <c r="E5" s="97"/>
    </row>
    <row r="6" spans="1:7" x14ac:dyDescent="0.4">
      <c r="A6" s="133">
        <v>1.2</v>
      </c>
      <c r="B6" s="97" t="s">
        <v>76</v>
      </c>
      <c r="C6" s="112"/>
      <c r="D6" s="97"/>
      <c r="E6" s="97"/>
    </row>
    <row r="7" spans="1:7" x14ac:dyDescent="0.4">
      <c r="A7" s="133">
        <v>1.3</v>
      </c>
      <c r="B7" s="97" t="s">
        <v>152</v>
      </c>
      <c r="C7" s="112"/>
      <c r="D7" s="97"/>
      <c r="E7" s="97"/>
    </row>
    <row r="8" spans="1:7" x14ac:dyDescent="0.4">
      <c r="A8" s="133">
        <v>1.4</v>
      </c>
      <c r="B8" s="44" t="s">
        <v>64</v>
      </c>
      <c r="C8" s="112"/>
      <c r="D8" s="97"/>
      <c r="E8" s="97"/>
    </row>
    <row r="9" spans="1:7" ht="11.25" customHeight="1" x14ac:dyDescent="0.4">
      <c r="A9" s="131"/>
      <c r="B9" s="97"/>
      <c r="C9" s="52"/>
      <c r="D9" s="45"/>
      <c r="E9" s="21"/>
      <c r="F9" s="119"/>
      <c r="G9" s="120"/>
    </row>
    <row r="10" spans="1:7" x14ac:dyDescent="0.4">
      <c r="A10" s="132">
        <v>2</v>
      </c>
      <c r="B10" s="99" t="s">
        <v>105</v>
      </c>
      <c r="C10" s="151"/>
      <c r="D10" s="100"/>
      <c r="E10" s="100"/>
    </row>
    <row r="11" spans="1:7" x14ac:dyDescent="0.4">
      <c r="A11" s="133">
        <v>2.1</v>
      </c>
      <c r="B11" s="101" t="s">
        <v>148</v>
      </c>
      <c r="C11" s="112"/>
      <c r="D11" s="97"/>
      <c r="E11" s="97"/>
    </row>
    <row r="12" spans="1:7" x14ac:dyDescent="0.4">
      <c r="A12" s="133">
        <v>2.2000000000000002</v>
      </c>
      <c r="B12" s="101" t="s">
        <v>62</v>
      </c>
      <c r="C12" s="112"/>
      <c r="D12" s="97"/>
      <c r="E12" s="97"/>
    </row>
    <row r="13" spans="1:7" x14ac:dyDescent="0.4">
      <c r="A13" s="131"/>
      <c r="B13" s="59"/>
      <c r="C13" s="147"/>
      <c r="D13" s="103"/>
      <c r="E13" s="97"/>
    </row>
    <row r="14" spans="1:7" x14ac:dyDescent="0.4">
      <c r="A14" s="132">
        <v>3</v>
      </c>
      <c r="B14" s="99" t="s">
        <v>125</v>
      </c>
      <c r="C14" s="151"/>
      <c r="D14" s="100"/>
      <c r="E14" s="100"/>
    </row>
    <row r="15" spans="1:7" x14ac:dyDescent="0.4">
      <c r="A15" s="133">
        <v>3.1</v>
      </c>
      <c r="B15" s="101" t="s">
        <v>147</v>
      </c>
      <c r="C15" s="112"/>
      <c r="D15" s="97"/>
      <c r="E15" s="97"/>
    </row>
    <row r="16" spans="1:7" x14ac:dyDescent="0.4">
      <c r="A16" s="133">
        <v>3.2</v>
      </c>
      <c r="B16" s="101" t="s">
        <v>116</v>
      </c>
      <c r="C16" s="152"/>
      <c r="D16" s="113">
        <v>4</v>
      </c>
      <c r="E16" s="97"/>
    </row>
    <row r="17" spans="1:7" x14ac:dyDescent="0.4">
      <c r="A17" s="133">
        <v>3.3</v>
      </c>
      <c r="B17" s="101" t="s">
        <v>63</v>
      </c>
      <c r="C17" s="111">
        <v>4570</v>
      </c>
      <c r="D17" s="97"/>
      <c r="E17" s="97" t="s">
        <v>168</v>
      </c>
    </row>
    <row r="18" spans="1:7" x14ac:dyDescent="0.4">
      <c r="A18" s="133">
        <v>3.4</v>
      </c>
      <c r="B18" s="101" t="s">
        <v>73</v>
      </c>
      <c r="C18" s="88">
        <v>6000</v>
      </c>
      <c r="D18" s="97"/>
      <c r="E18" s="97" t="s">
        <v>168</v>
      </c>
    </row>
    <row r="19" spans="1:7" x14ac:dyDescent="0.4">
      <c r="A19" s="133">
        <v>3.5</v>
      </c>
      <c r="B19" s="101" t="s">
        <v>136</v>
      </c>
      <c r="C19" s="111">
        <v>13910</v>
      </c>
      <c r="D19" s="97"/>
      <c r="E19" s="97" t="s">
        <v>168</v>
      </c>
    </row>
    <row r="20" spans="1:7" x14ac:dyDescent="0.4">
      <c r="A20" s="133">
        <v>3.7</v>
      </c>
      <c r="B20" s="101" t="s">
        <v>74</v>
      </c>
      <c r="C20" s="112"/>
      <c r="D20" s="97"/>
      <c r="E20" s="97"/>
    </row>
    <row r="21" spans="1:7" x14ac:dyDescent="0.4">
      <c r="A21" s="133">
        <v>3.8</v>
      </c>
      <c r="B21" s="101" t="s">
        <v>149</v>
      </c>
      <c r="C21" s="112"/>
      <c r="D21" s="97"/>
      <c r="E21" s="97"/>
    </row>
    <row r="22" spans="1:7" x14ac:dyDescent="0.4">
      <c r="A22" s="166">
        <v>3.9</v>
      </c>
      <c r="B22" s="101" t="s">
        <v>150</v>
      </c>
      <c r="C22" s="112">
        <v>0</v>
      </c>
      <c r="D22" s="97"/>
      <c r="E22" s="97" t="s">
        <v>151</v>
      </c>
    </row>
    <row r="23" spans="1:7" x14ac:dyDescent="0.4">
      <c r="A23" s="133"/>
      <c r="B23" s="101"/>
      <c r="C23" s="147"/>
      <c r="D23" s="97"/>
      <c r="E23" s="97"/>
    </row>
    <row r="24" spans="1:7" x14ac:dyDescent="0.4">
      <c r="A24" s="132">
        <v>4</v>
      </c>
      <c r="B24" s="99" t="s">
        <v>111</v>
      </c>
      <c r="C24" s="94"/>
      <c r="D24" s="92"/>
      <c r="E24" s="100"/>
    </row>
    <row r="25" spans="1:7" x14ac:dyDescent="0.4">
      <c r="A25" s="133">
        <v>4.0999999999999996</v>
      </c>
      <c r="B25" s="101" t="s">
        <v>65</v>
      </c>
      <c r="C25" s="153"/>
      <c r="D25" s="19"/>
      <c r="E25" s="18"/>
      <c r="F25" s="120"/>
      <c r="G25" s="120"/>
    </row>
    <row r="26" spans="1:7" x14ac:dyDescent="0.4">
      <c r="A26" s="133">
        <v>4.2</v>
      </c>
      <c r="B26" s="101" t="s">
        <v>108</v>
      </c>
      <c r="C26" s="153"/>
      <c r="D26" s="19"/>
      <c r="E26" s="18"/>
      <c r="F26" s="120"/>
      <c r="G26" s="120"/>
    </row>
    <row r="27" spans="1:7" x14ac:dyDescent="0.4">
      <c r="A27" s="133">
        <v>4.3</v>
      </c>
      <c r="B27" s="101" t="s">
        <v>142</v>
      </c>
      <c r="C27" s="52"/>
      <c r="D27" s="86"/>
      <c r="E27" s="18"/>
      <c r="F27" s="120"/>
      <c r="G27" s="120"/>
    </row>
    <row r="28" spans="1:7" x14ac:dyDescent="0.4">
      <c r="A28" s="133">
        <v>4.4000000000000004</v>
      </c>
      <c r="B28" s="101" t="s">
        <v>60</v>
      </c>
      <c r="C28" s="153"/>
      <c r="D28" s="19"/>
      <c r="E28" s="117" t="s">
        <v>170</v>
      </c>
      <c r="F28" s="119"/>
      <c r="G28" s="120"/>
    </row>
    <row r="29" spans="1:7" x14ac:dyDescent="0.4">
      <c r="A29" s="133">
        <v>4.5</v>
      </c>
      <c r="B29" s="101" t="s">
        <v>66</v>
      </c>
      <c r="C29" s="88">
        <v>5500</v>
      </c>
      <c r="D29" s="89"/>
      <c r="E29" s="18" t="s">
        <v>191</v>
      </c>
      <c r="F29" s="120"/>
      <c r="G29" s="120"/>
    </row>
    <row r="30" spans="1:7" ht="29.15" x14ac:dyDescent="0.4">
      <c r="A30" s="133">
        <v>4.5999999999999996</v>
      </c>
      <c r="B30" s="104" t="s">
        <v>165</v>
      </c>
      <c r="C30" s="153"/>
      <c r="D30" s="45"/>
      <c r="E30" s="18"/>
      <c r="F30" s="120"/>
      <c r="G30" s="120"/>
    </row>
    <row r="31" spans="1:7" x14ac:dyDescent="0.4">
      <c r="A31" s="133">
        <v>4.7</v>
      </c>
      <c r="B31" s="101" t="s">
        <v>61</v>
      </c>
      <c r="C31" s="21"/>
      <c r="D31" s="86"/>
      <c r="E31" s="18"/>
      <c r="F31" s="120"/>
      <c r="G31" s="120"/>
    </row>
    <row r="32" spans="1:7" x14ac:dyDescent="0.4">
      <c r="A32" s="133">
        <v>4.8</v>
      </c>
      <c r="B32" s="101" t="s">
        <v>59</v>
      </c>
      <c r="C32" s="21"/>
      <c r="D32" s="86"/>
      <c r="E32" s="18"/>
      <c r="F32" s="120"/>
      <c r="G32" s="120"/>
    </row>
    <row r="33" spans="1:7" x14ac:dyDescent="0.4">
      <c r="A33" s="133">
        <v>4.9000000000000004</v>
      </c>
      <c r="B33" s="101" t="s">
        <v>58</v>
      </c>
      <c r="C33" s="153"/>
      <c r="D33" s="45"/>
      <c r="E33" s="18"/>
      <c r="F33" s="120"/>
      <c r="G33" s="120"/>
    </row>
    <row r="34" spans="1:7" x14ac:dyDescent="0.4">
      <c r="A34" s="134">
        <v>4.0999999999999996</v>
      </c>
      <c r="B34" s="101" t="s">
        <v>57</v>
      </c>
      <c r="C34" s="153"/>
      <c r="D34" s="19"/>
      <c r="E34" s="18"/>
      <c r="F34" s="120"/>
      <c r="G34" s="120"/>
    </row>
    <row r="35" spans="1:7" x14ac:dyDescent="0.4">
      <c r="A35" s="133">
        <v>4.1100000000000003</v>
      </c>
      <c r="B35" s="101" t="s">
        <v>56</v>
      </c>
      <c r="C35" s="153"/>
      <c r="D35" s="19"/>
      <c r="E35" s="18"/>
      <c r="F35" s="120"/>
      <c r="G35" s="120"/>
    </row>
    <row r="36" spans="1:7" ht="29.15" x14ac:dyDescent="0.4">
      <c r="A36" s="133">
        <v>4.12</v>
      </c>
      <c r="B36" s="104" t="s">
        <v>143</v>
      </c>
      <c r="C36" s="153"/>
      <c r="D36" s="19"/>
      <c r="E36" s="18"/>
      <c r="F36" s="120"/>
      <c r="G36" s="120"/>
    </row>
    <row r="37" spans="1:7" x14ac:dyDescent="0.4">
      <c r="A37" s="133"/>
      <c r="B37" s="105"/>
      <c r="C37" s="21"/>
      <c r="D37" s="19"/>
      <c r="E37" s="90"/>
      <c r="F37" s="121"/>
      <c r="G37" s="120"/>
    </row>
    <row r="38" spans="1:7" x14ac:dyDescent="0.4">
      <c r="A38" s="132">
        <v>5</v>
      </c>
      <c r="B38" s="99" t="s">
        <v>112</v>
      </c>
      <c r="C38" s="94"/>
      <c r="D38" s="92"/>
      <c r="E38" s="93"/>
      <c r="F38" s="121"/>
      <c r="G38" s="120"/>
    </row>
    <row r="39" spans="1:7" x14ac:dyDescent="0.4">
      <c r="A39" s="133">
        <v>5.0999999999999996</v>
      </c>
      <c r="B39" s="101" t="s">
        <v>183</v>
      </c>
      <c r="C39" s="153"/>
      <c r="D39" s="19"/>
      <c r="E39" s="90"/>
      <c r="F39" s="121"/>
      <c r="G39" s="120"/>
    </row>
    <row r="40" spans="1:7" x14ac:dyDescent="0.4">
      <c r="A40" s="133">
        <v>5.2</v>
      </c>
      <c r="B40" s="101" t="s">
        <v>184</v>
      </c>
      <c r="C40" s="153"/>
      <c r="D40" s="19"/>
      <c r="E40" s="90"/>
      <c r="F40" s="121"/>
      <c r="G40" s="120"/>
    </row>
    <row r="41" spans="1:7" x14ac:dyDescent="0.4">
      <c r="A41" s="133">
        <v>5.3</v>
      </c>
      <c r="B41" s="101" t="s">
        <v>67</v>
      </c>
      <c r="C41" s="153"/>
      <c r="D41" s="19"/>
      <c r="E41" s="90"/>
      <c r="F41" s="121"/>
      <c r="G41" s="120"/>
    </row>
    <row r="42" spans="1:7" x14ac:dyDescent="0.4">
      <c r="A42" s="133">
        <v>5.4</v>
      </c>
      <c r="B42" s="101" t="s">
        <v>145</v>
      </c>
      <c r="C42" s="153"/>
      <c r="D42" s="19"/>
      <c r="E42" s="90"/>
      <c r="F42" s="121"/>
      <c r="G42" s="120"/>
    </row>
    <row r="43" spans="1:7" x14ac:dyDescent="0.4">
      <c r="A43" s="131"/>
      <c r="B43" s="101"/>
      <c r="C43" s="90"/>
      <c r="D43" s="85"/>
      <c r="E43" s="90"/>
      <c r="F43" s="121"/>
      <c r="G43" s="120"/>
    </row>
    <row r="44" spans="1:7" x14ac:dyDescent="0.4">
      <c r="A44" s="132">
        <v>6</v>
      </c>
      <c r="B44" s="99" t="s">
        <v>113</v>
      </c>
      <c r="C44" s="94"/>
      <c r="D44" s="92"/>
      <c r="E44" s="91" t="s">
        <v>1</v>
      </c>
      <c r="F44" s="120" t="s">
        <v>1</v>
      </c>
      <c r="G44" s="120"/>
    </row>
    <row r="45" spans="1:7" x14ac:dyDescent="0.4">
      <c r="A45" s="133">
        <v>6.1</v>
      </c>
      <c r="B45" s="101" t="s">
        <v>68</v>
      </c>
      <c r="C45" s="153"/>
      <c r="D45" s="19"/>
      <c r="E45" s="18" t="s">
        <v>182</v>
      </c>
      <c r="F45" s="120"/>
      <c r="G45" s="120"/>
    </row>
    <row r="46" spans="1:7" x14ac:dyDescent="0.4">
      <c r="A46" s="133">
        <v>6.2</v>
      </c>
      <c r="B46" s="101" t="s">
        <v>55</v>
      </c>
      <c r="C46" s="153"/>
      <c r="D46" s="19"/>
      <c r="E46" s="21"/>
      <c r="F46" s="119"/>
      <c r="G46" s="120"/>
    </row>
    <row r="47" spans="1:7" x14ac:dyDescent="0.4">
      <c r="A47" s="133">
        <v>6.3</v>
      </c>
      <c r="B47" s="101" t="s">
        <v>158</v>
      </c>
      <c r="C47" s="153"/>
      <c r="D47" s="19"/>
      <c r="E47" s="106"/>
      <c r="F47" s="110"/>
      <c r="G47" s="120"/>
    </row>
    <row r="48" spans="1:7" x14ac:dyDescent="0.4">
      <c r="A48" s="133">
        <v>6.4</v>
      </c>
      <c r="B48" s="101" t="s">
        <v>54</v>
      </c>
      <c r="C48" s="153"/>
      <c r="D48" s="19"/>
      <c r="E48" s="106"/>
      <c r="F48" s="110"/>
      <c r="G48" s="120"/>
    </row>
    <row r="49" spans="1:9" x14ac:dyDescent="0.4">
      <c r="A49" s="131"/>
      <c r="B49" s="107"/>
      <c r="C49" s="21"/>
      <c r="D49" s="19"/>
      <c r="E49" s="21"/>
      <c r="F49" s="119"/>
      <c r="G49" s="120"/>
    </row>
    <row r="50" spans="1:9" x14ac:dyDescent="0.4">
      <c r="A50" s="132">
        <v>7</v>
      </c>
      <c r="B50" s="99" t="s">
        <v>114</v>
      </c>
      <c r="C50" s="94"/>
      <c r="D50" s="92"/>
      <c r="E50" s="94"/>
      <c r="F50" s="119"/>
      <c r="G50" s="120"/>
    </row>
    <row r="51" spans="1:9" x14ac:dyDescent="0.4">
      <c r="A51" s="133">
        <v>7.1</v>
      </c>
      <c r="B51" s="101" t="s">
        <v>69</v>
      </c>
      <c r="C51" s="153"/>
      <c r="D51" s="19"/>
      <c r="E51" s="18"/>
      <c r="F51" s="120"/>
      <c r="G51" s="120"/>
    </row>
    <row r="52" spans="1:9" x14ac:dyDescent="0.4">
      <c r="A52" s="133">
        <v>7.2</v>
      </c>
      <c r="B52" s="101" t="s">
        <v>53</v>
      </c>
      <c r="C52" s="153"/>
      <c r="D52" s="19"/>
      <c r="E52" s="18"/>
      <c r="F52" s="120"/>
      <c r="G52" s="120"/>
    </row>
    <row r="53" spans="1:9" x14ac:dyDescent="0.4">
      <c r="A53" s="131"/>
      <c r="B53" s="105"/>
      <c r="C53" s="21"/>
      <c r="D53" s="19"/>
      <c r="E53" s="83"/>
      <c r="F53" s="122"/>
      <c r="G53" s="120"/>
    </row>
    <row r="54" spans="1:9" x14ac:dyDescent="0.4">
      <c r="A54" s="132">
        <v>8</v>
      </c>
      <c r="B54" s="99" t="s">
        <v>154</v>
      </c>
      <c r="C54" s="94"/>
      <c r="D54" s="91"/>
      <c r="E54" s="93"/>
      <c r="F54" s="121"/>
      <c r="G54" s="120"/>
    </row>
    <row r="55" spans="1:9" ht="29.15" x14ac:dyDescent="0.4">
      <c r="A55" s="133">
        <v>8.1</v>
      </c>
      <c r="B55" s="101" t="s">
        <v>144</v>
      </c>
      <c r="C55" s="153"/>
      <c r="D55" s="18"/>
      <c r="E55" s="130" t="s">
        <v>146</v>
      </c>
      <c r="F55" s="122"/>
      <c r="G55" s="120"/>
    </row>
    <row r="56" spans="1:9" x14ac:dyDescent="0.4">
      <c r="A56" s="133">
        <v>8.1999999999999993</v>
      </c>
      <c r="B56" s="101" t="s">
        <v>106</v>
      </c>
      <c r="C56" s="153"/>
      <c r="D56" s="19"/>
      <c r="E56" s="95"/>
      <c r="F56" s="123"/>
      <c r="G56" s="120"/>
    </row>
    <row r="57" spans="1:9" x14ac:dyDescent="0.4">
      <c r="A57" s="133">
        <v>8.3000000000000007</v>
      </c>
      <c r="B57" s="101" t="s">
        <v>153</v>
      </c>
      <c r="C57" s="153"/>
      <c r="D57" s="18"/>
      <c r="E57" s="18"/>
    </row>
    <row r="58" spans="1:9" x14ac:dyDescent="0.4">
      <c r="A58" s="133">
        <v>8.4</v>
      </c>
      <c r="B58" s="101" t="s">
        <v>51</v>
      </c>
      <c r="C58" s="153"/>
      <c r="D58" s="18"/>
      <c r="E58" s="18"/>
      <c r="F58" s="120"/>
      <c r="G58" s="120"/>
    </row>
    <row r="59" spans="1:9" x14ac:dyDescent="0.4">
      <c r="A59" s="133">
        <v>8.5</v>
      </c>
      <c r="B59" s="101" t="s">
        <v>83</v>
      </c>
      <c r="C59" s="88">
        <v>3000</v>
      </c>
      <c r="D59" s="18"/>
      <c r="E59" s="18"/>
      <c r="F59" s="120"/>
      <c r="G59" s="120"/>
    </row>
    <row r="60" spans="1:9" x14ac:dyDescent="0.4">
      <c r="A60" s="133">
        <v>8.6</v>
      </c>
      <c r="B60" s="101" t="s">
        <v>185</v>
      </c>
      <c r="C60" s="153"/>
      <c r="D60" s="18"/>
      <c r="E60" s="18" t="s">
        <v>186</v>
      </c>
      <c r="F60" s="120"/>
      <c r="G60" s="120"/>
    </row>
    <row r="61" spans="1:9" x14ac:dyDescent="0.4">
      <c r="A61" s="133">
        <v>8.6999999999999993</v>
      </c>
      <c r="B61" s="101" t="s">
        <v>133</v>
      </c>
      <c r="C61" s="153"/>
      <c r="D61" s="18"/>
      <c r="E61" s="18" t="s">
        <v>187</v>
      </c>
      <c r="F61" s="120"/>
      <c r="G61" s="120"/>
    </row>
    <row r="62" spans="1:9" x14ac:dyDescent="0.4">
      <c r="A62" s="131"/>
      <c r="B62" s="109"/>
      <c r="C62" s="147"/>
      <c r="D62" s="103"/>
      <c r="E62" s="18"/>
      <c r="F62" s="120"/>
      <c r="G62" s="120"/>
      <c r="I62" s="110"/>
    </row>
    <row r="63" spans="1:9" x14ac:dyDescent="0.4">
      <c r="A63" s="132">
        <v>9</v>
      </c>
      <c r="B63" s="99" t="s">
        <v>84</v>
      </c>
      <c r="C63" s="154"/>
      <c r="D63" s="99"/>
      <c r="E63" s="115"/>
      <c r="F63" s="120"/>
      <c r="G63" s="120"/>
    </row>
    <row r="64" spans="1:9" x14ac:dyDescent="0.4">
      <c r="A64" s="133">
        <v>9.1</v>
      </c>
      <c r="B64" s="101" t="s">
        <v>52</v>
      </c>
      <c r="C64" s="153"/>
      <c r="D64" s="19"/>
      <c r="E64" s="97"/>
      <c r="F64" s="120"/>
      <c r="G64" s="120"/>
    </row>
    <row r="65" spans="1:7" x14ac:dyDescent="0.4">
      <c r="A65" s="133">
        <v>9.1999999999999993</v>
      </c>
      <c r="B65" s="44" t="s">
        <v>85</v>
      </c>
      <c r="C65" s="112"/>
      <c r="D65" s="103"/>
      <c r="E65" s="97" t="s">
        <v>134</v>
      </c>
      <c r="F65" s="120"/>
      <c r="G65" s="120"/>
    </row>
    <row r="66" spans="1:7" x14ac:dyDescent="0.4">
      <c r="A66" s="133">
        <v>9.3000000000000007</v>
      </c>
      <c r="B66" s="44" t="s">
        <v>86</v>
      </c>
      <c r="C66" s="112"/>
      <c r="D66" s="103"/>
      <c r="E66" s="18"/>
      <c r="F66" s="120"/>
      <c r="G66" s="120"/>
    </row>
    <row r="67" spans="1:7" x14ac:dyDescent="0.4">
      <c r="A67" s="133">
        <v>9.4</v>
      </c>
      <c r="B67" s="101" t="s">
        <v>130</v>
      </c>
      <c r="C67" s="112"/>
      <c r="D67" s="97"/>
      <c r="E67" s="97"/>
      <c r="F67" s="120"/>
      <c r="G67" s="120"/>
    </row>
    <row r="68" spans="1:7" x14ac:dyDescent="0.4">
      <c r="A68" s="131"/>
      <c r="B68" s="101"/>
      <c r="C68" s="147"/>
      <c r="D68" s="97"/>
      <c r="E68" s="97"/>
      <c r="F68" s="120"/>
      <c r="G68" s="120"/>
    </row>
    <row r="69" spans="1:7" x14ac:dyDescent="0.4">
      <c r="A69" s="132">
        <v>10</v>
      </c>
      <c r="B69" s="99" t="s">
        <v>82</v>
      </c>
      <c r="C69" s="151"/>
      <c r="D69" s="100"/>
      <c r="E69" s="100"/>
      <c r="F69" s="120"/>
      <c r="G69" s="120"/>
    </row>
    <row r="70" spans="1:7" ht="29.15" x14ac:dyDescent="0.4">
      <c r="A70" s="133">
        <v>10.1</v>
      </c>
      <c r="B70" s="104" t="s">
        <v>70</v>
      </c>
      <c r="C70" s="112"/>
      <c r="D70" s="97"/>
      <c r="E70" s="18"/>
      <c r="F70" s="120"/>
      <c r="G70" s="120"/>
    </row>
    <row r="71" spans="1:7" ht="29.15" x14ac:dyDescent="0.4">
      <c r="A71" s="133">
        <v>10.199999999999999</v>
      </c>
      <c r="B71" s="167" t="s">
        <v>162</v>
      </c>
      <c r="C71" s="111">
        <v>13000</v>
      </c>
      <c r="D71" s="97"/>
      <c r="E71" s="108" t="s">
        <v>192</v>
      </c>
      <c r="F71" s="120"/>
      <c r="G71" s="120"/>
    </row>
    <row r="72" spans="1:7" x14ac:dyDescent="0.4">
      <c r="A72" s="133">
        <v>10.3</v>
      </c>
      <c r="B72" s="97" t="s">
        <v>97</v>
      </c>
      <c r="C72" s="112"/>
      <c r="D72" s="97"/>
      <c r="E72" s="18"/>
      <c r="F72" s="120"/>
      <c r="G72" s="120"/>
    </row>
    <row r="73" spans="1:7" x14ac:dyDescent="0.4">
      <c r="A73" s="131"/>
      <c r="B73" s="107"/>
      <c r="C73" s="152"/>
      <c r="D73" s="97"/>
      <c r="E73" s="97"/>
      <c r="F73" s="120"/>
      <c r="G73" s="120"/>
    </row>
    <row r="74" spans="1:7" x14ac:dyDescent="0.4">
      <c r="A74" s="132">
        <v>11</v>
      </c>
      <c r="B74" s="99" t="s">
        <v>115</v>
      </c>
      <c r="C74" s="151"/>
      <c r="D74" s="100"/>
      <c r="E74" s="91"/>
      <c r="F74" s="120"/>
      <c r="G74" s="120"/>
    </row>
    <row r="75" spans="1:7" x14ac:dyDescent="0.4">
      <c r="A75" s="17">
        <v>11.1</v>
      </c>
      <c r="B75" s="101" t="s">
        <v>101</v>
      </c>
      <c r="C75" s="153"/>
      <c r="D75" s="18"/>
      <c r="E75" s="18"/>
    </row>
    <row r="76" spans="1:7" x14ac:dyDescent="0.4">
      <c r="A76" s="17">
        <v>11.2</v>
      </c>
      <c r="B76" s="101" t="s">
        <v>102</v>
      </c>
      <c r="C76" s="153"/>
      <c r="D76" s="18"/>
      <c r="E76" s="18"/>
    </row>
    <row r="77" spans="1:7" x14ac:dyDescent="0.4">
      <c r="A77" s="17">
        <v>11.3</v>
      </c>
      <c r="B77" s="101" t="s">
        <v>135</v>
      </c>
      <c r="C77" s="21"/>
      <c r="D77" s="108">
        <v>30</v>
      </c>
      <c r="E77" s="18"/>
    </row>
    <row r="78" spans="1:7" x14ac:dyDescent="0.4">
      <c r="A78" s="17">
        <v>11.4</v>
      </c>
      <c r="B78" s="101" t="s">
        <v>159</v>
      </c>
      <c r="C78" s="88">
        <f>25*750</f>
        <v>18750</v>
      </c>
      <c r="D78" s="18"/>
      <c r="E78" s="108" t="s">
        <v>188</v>
      </c>
    </row>
    <row r="79" spans="1:7" x14ac:dyDescent="0.4">
      <c r="A79" s="17">
        <v>11.5</v>
      </c>
      <c r="B79" s="101" t="s">
        <v>163</v>
      </c>
      <c r="C79" s="88">
        <v>22000</v>
      </c>
      <c r="D79" s="18"/>
      <c r="E79" s="108"/>
    </row>
    <row r="80" spans="1:7" x14ac:dyDescent="0.4">
      <c r="A80" s="17">
        <v>11.6</v>
      </c>
      <c r="B80" s="101" t="s">
        <v>180</v>
      </c>
      <c r="C80" s="88"/>
      <c r="D80" s="18"/>
      <c r="E80" s="108" t="s">
        <v>181</v>
      </c>
    </row>
    <row r="81" spans="1:5" x14ac:dyDescent="0.4">
      <c r="A81" s="131"/>
      <c r="B81" s="105"/>
      <c r="C81" s="152"/>
      <c r="D81" s="97"/>
      <c r="E81" s="97"/>
    </row>
    <row r="82" spans="1:5" x14ac:dyDescent="0.4">
      <c r="A82" s="132">
        <v>12</v>
      </c>
      <c r="B82" s="99" t="s">
        <v>126</v>
      </c>
      <c r="C82" s="151"/>
      <c r="D82" s="100"/>
      <c r="E82" s="100"/>
    </row>
    <row r="83" spans="1:5" x14ac:dyDescent="0.4">
      <c r="A83" s="133">
        <v>12.1</v>
      </c>
      <c r="B83" s="101" t="s">
        <v>50</v>
      </c>
      <c r="C83" s="112"/>
      <c r="D83" s="97"/>
      <c r="E83" s="97" t="s">
        <v>117</v>
      </c>
    </row>
    <row r="84" spans="1:5" x14ac:dyDescent="0.4">
      <c r="A84" s="133">
        <v>12.2</v>
      </c>
      <c r="B84" s="101" t="s">
        <v>72</v>
      </c>
      <c r="C84" s="112"/>
      <c r="D84" s="97"/>
      <c r="E84" s="97" t="s">
        <v>137</v>
      </c>
    </row>
    <row r="85" spans="1:5" x14ac:dyDescent="0.4">
      <c r="A85" s="133">
        <v>12.3</v>
      </c>
      <c r="B85" s="101" t="s">
        <v>49</v>
      </c>
      <c r="C85" s="112"/>
      <c r="D85" s="97"/>
      <c r="E85" s="97"/>
    </row>
    <row r="86" spans="1:5" x14ac:dyDescent="0.4">
      <c r="A86" s="133">
        <v>12.4</v>
      </c>
      <c r="B86" s="101" t="s">
        <v>138</v>
      </c>
      <c r="C86" s="112"/>
      <c r="D86" s="97"/>
      <c r="E86" s="97"/>
    </row>
    <row r="87" spans="1:5" x14ac:dyDescent="0.4">
      <c r="A87" s="133">
        <v>12.5</v>
      </c>
      <c r="B87" s="101" t="s">
        <v>71</v>
      </c>
      <c r="C87" s="112"/>
      <c r="D87" s="97"/>
      <c r="E87" s="97"/>
    </row>
    <row r="88" spans="1:5" x14ac:dyDescent="0.4">
      <c r="A88" s="133">
        <v>12.6</v>
      </c>
      <c r="B88" s="101" t="s">
        <v>157</v>
      </c>
      <c r="C88" s="112"/>
      <c r="D88" s="97"/>
      <c r="E88" s="97"/>
    </row>
    <row r="89" spans="1:5" x14ac:dyDescent="0.4">
      <c r="A89" s="133">
        <v>12.7</v>
      </c>
      <c r="B89" s="101" t="s">
        <v>189</v>
      </c>
      <c r="C89" s="112"/>
      <c r="D89" s="97"/>
      <c r="E89" s="97"/>
    </row>
    <row r="90" spans="1:5" x14ac:dyDescent="0.4">
      <c r="A90" s="133">
        <v>12.7</v>
      </c>
      <c r="B90" s="101" t="s">
        <v>48</v>
      </c>
      <c r="C90" s="112"/>
      <c r="D90" s="97"/>
      <c r="E90" s="97"/>
    </row>
    <row r="91" spans="1:5" x14ac:dyDescent="0.4">
      <c r="A91" s="133">
        <v>12.8</v>
      </c>
      <c r="B91" s="101" t="s">
        <v>190</v>
      </c>
      <c r="C91" s="112"/>
      <c r="D91" s="97"/>
      <c r="E91" s="97"/>
    </row>
    <row r="92" spans="1:5" x14ac:dyDescent="0.4">
      <c r="A92" s="133">
        <v>12.9</v>
      </c>
      <c r="B92" s="101" t="s">
        <v>127</v>
      </c>
      <c r="C92" s="112"/>
      <c r="D92" s="97"/>
      <c r="E92" s="97" t="s">
        <v>128</v>
      </c>
    </row>
    <row r="93" spans="1:5" x14ac:dyDescent="0.4">
      <c r="A93" s="134">
        <v>12.1</v>
      </c>
      <c r="B93" s="101" t="s">
        <v>140</v>
      </c>
      <c r="C93" s="112"/>
      <c r="D93" s="97"/>
      <c r="E93" s="97" t="s">
        <v>141</v>
      </c>
    </row>
    <row r="94" spans="1:5" x14ac:dyDescent="0.4">
      <c r="A94" s="134"/>
      <c r="B94" s="101"/>
      <c r="C94" s="147"/>
      <c r="D94" s="97"/>
      <c r="E94" s="97"/>
    </row>
    <row r="95" spans="1:5" x14ac:dyDescent="0.4">
      <c r="A95" s="136">
        <v>13</v>
      </c>
      <c r="B95" s="99" t="s">
        <v>118</v>
      </c>
      <c r="C95" s="94"/>
      <c r="D95" s="91"/>
      <c r="E95" s="91"/>
    </row>
    <row r="96" spans="1:5" x14ac:dyDescent="0.4">
      <c r="A96" s="17">
        <v>13.1</v>
      </c>
      <c r="B96" s="101" t="s">
        <v>47</v>
      </c>
      <c r="C96" s="153"/>
      <c r="D96" s="18"/>
      <c r="E96" s="18"/>
    </row>
    <row r="97" spans="1:5" x14ac:dyDescent="0.4">
      <c r="A97" s="17">
        <v>13.2</v>
      </c>
      <c r="B97" s="101" t="s">
        <v>46</v>
      </c>
      <c r="C97" s="153"/>
      <c r="D97" s="84"/>
      <c r="E97" s="18"/>
    </row>
    <row r="98" spans="1:5" x14ac:dyDescent="0.4">
      <c r="A98" s="17">
        <v>13.3</v>
      </c>
      <c r="B98" s="101" t="s">
        <v>45</v>
      </c>
      <c r="C98" s="153"/>
      <c r="D98" s="18"/>
      <c r="E98" s="18" t="s">
        <v>139</v>
      </c>
    </row>
    <row r="99" spans="1:5" x14ac:dyDescent="0.4">
      <c r="A99" s="17">
        <v>13.4</v>
      </c>
      <c r="B99" s="101" t="s">
        <v>87</v>
      </c>
      <c r="C99" s="153"/>
      <c r="D99" s="18"/>
      <c r="E99" s="18" t="s">
        <v>88</v>
      </c>
    </row>
    <row r="100" spans="1:5" x14ac:dyDescent="0.4">
      <c r="A100" s="17">
        <v>13.5</v>
      </c>
      <c r="B100" s="101" t="s">
        <v>44</v>
      </c>
      <c r="C100" s="153"/>
      <c r="D100" s="84"/>
      <c r="E100" s="18"/>
    </row>
    <row r="101" spans="1:5" x14ac:dyDescent="0.4">
      <c r="A101" s="17">
        <v>13.6</v>
      </c>
      <c r="B101" s="101" t="s">
        <v>155</v>
      </c>
      <c r="C101" s="153"/>
      <c r="D101" s="44"/>
      <c r="E101" s="18" t="s">
        <v>156</v>
      </c>
    </row>
    <row r="102" spans="1:5" x14ac:dyDescent="0.4">
      <c r="A102" s="131"/>
      <c r="B102" s="105"/>
      <c r="C102" s="152"/>
      <c r="D102" s="97"/>
      <c r="E102" s="97"/>
    </row>
    <row r="103" spans="1:5" x14ac:dyDescent="0.4">
      <c r="A103" s="136">
        <v>14</v>
      </c>
      <c r="B103" s="99" t="s">
        <v>124</v>
      </c>
      <c r="C103" s="94"/>
      <c r="D103" s="91"/>
      <c r="E103" s="91"/>
    </row>
    <row r="104" spans="1:5" x14ac:dyDescent="0.4">
      <c r="A104" s="133">
        <v>14.1</v>
      </c>
      <c r="B104" s="44" t="s">
        <v>123</v>
      </c>
      <c r="C104" s="112"/>
      <c r="D104" s="103"/>
      <c r="E104" s="97"/>
    </row>
    <row r="105" spans="1:5" x14ac:dyDescent="0.4">
      <c r="A105" s="133">
        <v>14.2</v>
      </c>
      <c r="B105" s="101" t="s">
        <v>131</v>
      </c>
      <c r="C105" s="152"/>
      <c r="D105" s="102"/>
      <c r="E105" s="97" t="s">
        <v>164</v>
      </c>
    </row>
    <row r="106" spans="1:5" x14ac:dyDescent="0.4">
      <c r="A106" s="133">
        <v>14.3</v>
      </c>
      <c r="B106" s="101" t="s">
        <v>93</v>
      </c>
      <c r="C106" s="112"/>
      <c r="D106" s="97"/>
      <c r="E106" s="97"/>
    </row>
    <row r="107" spans="1:5" x14ac:dyDescent="0.4">
      <c r="A107" s="133">
        <v>14.4</v>
      </c>
      <c r="B107" s="101" t="s">
        <v>92</v>
      </c>
      <c r="C107" s="112"/>
      <c r="D107" s="97"/>
      <c r="E107" s="97"/>
    </row>
    <row r="108" spans="1:5" x14ac:dyDescent="0.4">
      <c r="A108" s="133">
        <v>14.5</v>
      </c>
      <c r="B108" s="101" t="s">
        <v>91</v>
      </c>
      <c r="C108" s="112"/>
      <c r="D108" s="97"/>
      <c r="E108" s="97"/>
    </row>
    <row r="109" spans="1:5" x14ac:dyDescent="0.4">
      <c r="A109" s="133">
        <v>14.6</v>
      </c>
      <c r="B109" s="101" t="s">
        <v>98</v>
      </c>
      <c r="C109" s="112"/>
      <c r="D109" s="97"/>
      <c r="E109" s="97"/>
    </row>
    <row r="110" spans="1:5" x14ac:dyDescent="0.4">
      <c r="A110" s="131"/>
      <c r="B110" s="107"/>
      <c r="C110" s="152"/>
      <c r="D110" s="97"/>
      <c r="E110" s="97"/>
    </row>
    <row r="111" spans="1:5" x14ac:dyDescent="0.4">
      <c r="A111" s="132">
        <v>15</v>
      </c>
      <c r="B111" s="99" t="s">
        <v>77</v>
      </c>
      <c r="C111" s="93"/>
      <c r="D111" s="99"/>
      <c r="E111" s="100"/>
    </row>
    <row r="112" spans="1:5" x14ac:dyDescent="0.4">
      <c r="A112" s="133">
        <v>15.1</v>
      </c>
      <c r="B112" s="101" t="s">
        <v>132</v>
      </c>
      <c r="C112" s="152"/>
      <c r="D112" s="113">
        <v>1</v>
      </c>
      <c r="E112" s="97"/>
    </row>
    <row r="113" spans="1:5" x14ac:dyDescent="0.4">
      <c r="A113" s="133">
        <v>15.2</v>
      </c>
      <c r="B113" s="101" t="s">
        <v>78</v>
      </c>
      <c r="C113" s="152"/>
      <c r="D113" s="102"/>
      <c r="E113" s="97"/>
    </row>
    <row r="114" spans="1:5" x14ac:dyDescent="0.4">
      <c r="A114" s="133">
        <v>15.3</v>
      </c>
      <c r="B114" s="101" t="s">
        <v>79</v>
      </c>
      <c r="C114" s="152"/>
      <c r="D114" s="102"/>
      <c r="E114" s="97"/>
    </row>
    <row r="115" spans="1:5" x14ac:dyDescent="0.4">
      <c r="A115" s="133">
        <v>15.4</v>
      </c>
      <c r="B115" s="101" t="s">
        <v>107</v>
      </c>
      <c r="C115" s="152"/>
      <c r="D115" s="102"/>
      <c r="E115" s="97"/>
    </row>
    <row r="116" spans="1:5" x14ac:dyDescent="0.4">
      <c r="A116" s="133">
        <v>15.5</v>
      </c>
      <c r="B116" s="101" t="s">
        <v>80</v>
      </c>
      <c r="C116" s="152"/>
      <c r="D116" s="102"/>
      <c r="E116" s="97"/>
    </row>
    <row r="117" spans="1:5" x14ac:dyDescent="0.4">
      <c r="A117" s="133">
        <v>15.6</v>
      </c>
      <c r="B117" s="101" t="s">
        <v>81</v>
      </c>
      <c r="C117" s="152"/>
      <c r="D117" s="102"/>
      <c r="E117" s="97"/>
    </row>
    <row r="118" spans="1:5" x14ac:dyDescent="0.4">
      <c r="A118" s="131"/>
      <c r="B118" s="107"/>
      <c r="C118" s="152"/>
      <c r="D118" s="97"/>
      <c r="E118" s="97"/>
    </row>
    <row r="119" spans="1:5" x14ac:dyDescent="0.4">
      <c r="A119" s="136">
        <v>16</v>
      </c>
      <c r="B119" s="99" t="s">
        <v>120</v>
      </c>
      <c r="C119" s="94"/>
      <c r="D119" s="91"/>
      <c r="E119" s="100"/>
    </row>
    <row r="120" spans="1:5" x14ac:dyDescent="0.4">
      <c r="A120" s="17">
        <v>16.100000000000001</v>
      </c>
      <c r="B120" s="101" t="s">
        <v>43</v>
      </c>
      <c r="C120" s="153"/>
      <c r="D120" s="18"/>
      <c r="E120" s="97"/>
    </row>
    <row r="121" spans="1:5" x14ac:dyDescent="0.4">
      <c r="A121" s="17">
        <v>16.2</v>
      </c>
      <c r="B121" s="101" t="s">
        <v>42</v>
      </c>
      <c r="C121" s="21"/>
      <c r="D121" s="84"/>
      <c r="E121" s="97"/>
    </row>
    <row r="122" spans="1:5" x14ac:dyDescent="0.4">
      <c r="A122" s="17">
        <v>16.3</v>
      </c>
      <c r="B122" s="101" t="s">
        <v>41</v>
      </c>
      <c r="C122" s="153"/>
      <c r="D122" s="44"/>
      <c r="E122" s="97" t="s">
        <v>119</v>
      </c>
    </row>
    <row r="123" spans="1:5" x14ac:dyDescent="0.4">
      <c r="A123" s="17">
        <v>16.399999999999999</v>
      </c>
      <c r="B123" s="101" t="s">
        <v>40</v>
      </c>
      <c r="C123" s="153"/>
      <c r="D123" s="18"/>
      <c r="E123" s="97"/>
    </row>
    <row r="124" spans="1:5" x14ac:dyDescent="0.4">
      <c r="A124" s="17">
        <v>16.5</v>
      </c>
      <c r="B124" s="101" t="s">
        <v>206</v>
      </c>
      <c r="C124" s="88">
        <v>20000</v>
      </c>
      <c r="D124" s="18"/>
      <c r="E124" s="98" t="s">
        <v>207</v>
      </c>
    </row>
    <row r="125" spans="1:5" x14ac:dyDescent="0.4">
      <c r="A125" s="131"/>
      <c r="B125" s="105"/>
      <c r="C125" s="152"/>
      <c r="D125" s="97"/>
      <c r="E125" s="97"/>
    </row>
    <row r="126" spans="1:5" x14ac:dyDescent="0.4">
      <c r="A126" s="132">
        <v>17</v>
      </c>
      <c r="B126" s="99" t="s">
        <v>99</v>
      </c>
      <c r="C126" s="94"/>
      <c r="D126" s="91"/>
      <c r="E126" s="100"/>
    </row>
    <row r="127" spans="1:5" x14ac:dyDescent="0.4">
      <c r="A127" s="131">
        <v>17.100000000000001</v>
      </c>
      <c r="B127" s="114" t="s">
        <v>100</v>
      </c>
      <c r="C127" s="21">
        <f>SUM(C4:C125)*2%</f>
        <v>2134.6</v>
      </c>
      <c r="D127" s="97"/>
      <c r="E127" s="97"/>
    </row>
    <row r="128" spans="1:5" x14ac:dyDescent="0.4">
      <c r="A128" s="131"/>
      <c r="B128" s="114"/>
      <c r="C128" s="155"/>
      <c r="D128" s="85"/>
      <c r="E128" s="97"/>
    </row>
    <row r="129" spans="1:5" x14ac:dyDescent="0.4">
      <c r="A129" s="137"/>
      <c r="B129" s="55" t="s">
        <v>39</v>
      </c>
      <c r="C129" s="156">
        <f>SUM(C5:C128)</f>
        <v>108864.6</v>
      </c>
      <c r="D129" s="124">
        <f>SUM(D4:D128)</f>
        <v>35</v>
      </c>
      <c r="E129" s="116"/>
    </row>
    <row r="130" spans="1:5" x14ac:dyDescent="0.4">
      <c r="C130" s="157" t="s">
        <v>121</v>
      </c>
      <c r="D130" s="125" t="s">
        <v>122</v>
      </c>
    </row>
    <row r="134" spans="1:5" x14ac:dyDescent="0.4">
      <c r="C134" s="149"/>
      <c r="D134" s="118"/>
    </row>
  </sheetData>
  <pageMargins left="0.7" right="0.7" top="0.75" bottom="0.75" header="0.3" footer="0.3"/>
  <pageSetup paperSize="9" scale="75" orientation="landscape" r:id="rId1"/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 </vt:lpstr>
      <vt:lpstr>Result </vt:lpstr>
      <vt:lpstr>Income </vt:lpstr>
      <vt:lpstr>Expenditure </vt:lpstr>
      <vt:lpstr>'Expenditure '!Print_Area</vt:lpstr>
      <vt:lpstr>'Notes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Peters</dc:creator>
  <cp:lastModifiedBy>Carol</cp:lastModifiedBy>
  <cp:lastPrinted>2018-12-20T15:00:23Z</cp:lastPrinted>
  <dcterms:created xsi:type="dcterms:W3CDTF">2018-07-03T18:31:23Z</dcterms:created>
  <dcterms:modified xsi:type="dcterms:W3CDTF">2019-02-03T11:06:46Z</dcterms:modified>
</cp:coreProperties>
</file>